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13_ncr:1_{67BC9108-C192-42C3-BA67-C5C56ADE7E09}" xr6:coauthVersionLast="47" xr6:coauthVersionMax="47" xr10:uidLastSave="{00000000-0000-0000-0000-000000000000}"/>
  <bookViews>
    <workbookView xWindow="-108" yWindow="-108" windowWidth="23256" windowHeight="12576" firstSheet="2" activeTab="2"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Registrations!$A$10:$J$98</definedName>
    <definedName name="F101A1..F101">junk!#REF!</definedName>
    <definedName name="_xlnm.Print_Area" localSheetId="7">Contacts!$A$2:$G$144</definedName>
    <definedName name="_xlnm.Print_Area" localSheetId="6">Registrations!$A$1:$J$7</definedName>
    <definedName name="_xlnm.Print_Area" localSheetId="2">Registrations!$A$1:$D$72</definedName>
    <definedName name="_xlnm.Print_Area" localSheetId="3">Rides!$A$1:$G$23</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9" i="13" l="1"/>
  <c r="B79" i="13"/>
  <c r="A14" i="5"/>
  <c r="A12" i="5"/>
  <c r="A9" i="5"/>
  <c r="A18" i="5"/>
  <c r="A10" i="5"/>
  <c r="C3" i="13"/>
  <c r="A20" i="5"/>
  <c r="A21" i="5"/>
  <c r="A11" i="5"/>
  <c r="I124" i="2"/>
  <c r="H124" i="2"/>
  <c r="G124" i="2"/>
  <c r="F124" i="2"/>
  <c r="D124" i="2"/>
  <c r="C124" i="2"/>
  <c r="B124" i="2"/>
  <c r="A124" i="2"/>
  <c r="E124" i="2" s="1"/>
  <c r="I123" i="2"/>
  <c r="F123" i="2" s="1"/>
  <c r="H123" i="2"/>
  <c r="G123" i="2"/>
  <c r="D123" i="2"/>
  <c r="C123" i="2"/>
  <c r="B123" i="2"/>
  <c r="A123" i="2"/>
  <c r="E123" i="2" s="1"/>
  <c r="I122" i="2"/>
  <c r="F122" i="2" s="1"/>
  <c r="H122" i="2"/>
  <c r="G122" i="2"/>
  <c r="D122" i="2"/>
  <c r="C122" i="2"/>
  <c r="B122" i="2"/>
  <c r="A122" i="2"/>
  <c r="E122" i="2" s="1"/>
  <c r="I121" i="2"/>
  <c r="F121" i="2" s="1"/>
  <c r="H121" i="2"/>
  <c r="G121" i="2"/>
  <c r="D121" i="2"/>
  <c r="C121" i="2"/>
  <c r="B121" i="2"/>
  <c r="A121" i="2"/>
  <c r="E121" i="2" s="1"/>
  <c r="I120" i="2"/>
  <c r="H120" i="2"/>
  <c r="G120" i="2"/>
  <c r="F120" i="2"/>
  <c r="D120" i="2"/>
  <c r="C120" i="2"/>
  <c r="B120" i="2"/>
  <c r="A120" i="2"/>
  <c r="E120" i="2" s="1"/>
  <c r="I119" i="2"/>
  <c r="F119" i="2" s="1"/>
  <c r="H119" i="2"/>
  <c r="G119" i="2"/>
  <c r="D119" i="2"/>
  <c r="C119" i="2"/>
  <c r="B119" i="2"/>
  <c r="A119" i="2"/>
  <c r="E119" i="2" s="1"/>
  <c r="I118" i="2"/>
  <c r="F118" i="2" s="1"/>
  <c r="H118" i="2"/>
  <c r="G118" i="2"/>
  <c r="D118" i="2"/>
  <c r="C118" i="2"/>
  <c r="B118" i="2"/>
  <c r="A118" i="2"/>
  <c r="E118" i="2" s="1"/>
  <c r="I117" i="2"/>
  <c r="F117" i="2" s="1"/>
  <c r="H117" i="2"/>
  <c r="G117" i="2"/>
  <c r="D117" i="2"/>
  <c r="C117" i="2"/>
  <c r="B117" i="2"/>
  <c r="A117" i="2"/>
  <c r="I116" i="2"/>
  <c r="H116" i="2"/>
  <c r="G116" i="2"/>
  <c r="F116" i="2"/>
  <c r="D116" i="2"/>
  <c r="C116" i="2"/>
  <c r="B116" i="2"/>
  <c r="A116" i="2"/>
  <c r="E116" i="2" s="1"/>
  <c r="I115" i="2"/>
  <c r="F115" i="2" s="1"/>
  <c r="H115" i="2"/>
  <c r="G115" i="2"/>
  <c r="D115" i="2"/>
  <c r="C115" i="2"/>
  <c r="B115" i="2"/>
  <c r="A115" i="2"/>
  <c r="E115" i="2" s="1"/>
  <c r="I114" i="2"/>
  <c r="F114" i="2" s="1"/>
  <c r="H114" i="2"/>
  <c r="G114" i="2"/>
  <c r="D114" i="2"/>
  <c r="C114" i="2"/>
  <c r="B114" i="2"/>
  <c r="A114" i="2"/>
  <c r="E114" i="2" s="1"/>
  <c r="I113" i="2"/>
  <c r="H113" i="2"/>
  <c r="G113" i="2"/>
  <c r="D113" i="2"/>
  <c r="C113" i="2"/>
  <c r="B113" i="2"/>
  <c r="A113" i="2"/>
  <c r="I112" i="2"/>
  <c r="H112" i="2"/>
  <c r="G112" i="2"/>
  <c r="F112" i="2"/>
  <c r="D112" i="2"/>
  <c r="C112" i="2"/>
  <c r="B112" i="2"/>
  <c r="A112" i="2"/>
  <c r="E112" i="2" s="1"/>
  <c r="I111" i="2"/>
  <c r="F111" i="2" s="1"/>
  <c r="H111" i="2"/>
  <c r="G111" i="2"/>
  <c r="D111" i="2"/>
  <c r="C111" i="2"/>
  <c r="B111" i="2"/>
  <c r="A111" i="2"/>
  <c r="E111" i="2" s="1"/>
  <c r="I110" i="2"/>
  <c r="F110" i="2" s="1"/>
  <c r="H110" i="2"/>
  <c r="G110" i="2"/>
  <c r="D110" i="2"/>
  <c r="C110" i="2"/>
  <c r="B110" i="2"/>
  <c r="A110" i="2"/>
  <c r="E110" i="2" s="1"/>
  <c r="I109" i="2"/>
  <c r="F109" i="2" s="1"/>
  <c r="H109" i="2"/>
  <c r="G109" i="2"/>
  <c r="D109" i="2"/>
  <c r="C109" i="2"/>
  <c r="B109" i="2"/>
  <c r="A109" i="2"/>
  <c r="I108" i="2"/>
  <c r="H108" i="2"/>
  <c r="G108" i="2"/>
  <c r="F108" i="2"/>
  <c r="D108" i="2"/>
  <c r="C108" i="2"/>
  <c r="B108" i="2"/>
  <c r="A108" i="2"/>
  <c r="E108" i="2" s="1"/>
  <c r="I107" i="2"/>
  <c r="F107" i="2" s="1"/>
  <c r="H107" i="2"/>
  <c r="G107" i="2"/>
  <c r="D107" i="2"/>
  <c r="C107" i="2"/>
  <c r="B107" i="2"/>
  <c r="A107" i="2"/>
  <c r="E107" i="2" s="1"/>
  <c r="I106" i="2"/>
  <c r="F106" i="2" s="1"/>
  <c r="H106" i="2"/>
  <c r="G106" i="2"/>
  <c r="D106" i="2"/>
  <c r="C106" i="2"/>
  <c r="B106" i="2"/>
  <c r="A106" i="2"/>
  <c r="E106" i="2" s="1"/>
  <c r="I105" i="2"/>
  <c r="F105" i="2" s="1"/>
  <c r="H105" i="2"/>
  <c r="G105" i="2"/>
  <c r="D105" i="2"/>
  <c r="C105" i="2"/>
  <c r="B105" i="2"/>
  <c r="A105" i="2"/>
  <c r="I104" i="2"/>
  <c r="H104" i="2"/>
  <c r="G104" i="2"/>
  <c r="F104" i="2"/>
  <c r="D104" i="2"/>
  <c r="C104" i="2"/>
  <c r="B104" i="2"/>
  <c r="A104" i="2"/>
  <c r="E104" i="2" s="1"/>
  <c r="I103" i="2"/>
  <c r="F103" i="2" s="1"/>
  <c r="H103" i="2"/>
  <c r="G103" i="2"/>
  <c r="D103" i="2"/>
  <c r="C103" i="2"/>
  <c r="B103" i="2"/>
  <c r="A103" i="2"/>
  <c r="E103" i="2" s="1"/>
  <c r="I102" i="2"/>
  <c r="F102" i="2" s="1"/>
  <c r="H102" i="2"/>
  <c r="G102" i="2"/>
  <c r="D102" i="2"/>
  <c r="C102" i="2"/>
  <c r="B102" i="2"/>
  <c r="A102" i="2"/>
  <c r="E102" i="2" s="1"/>
  <c r="I101" i="2"/>
  <c r="F101" i="2" s="1"/>
  <c r="H101" i="2"/>
  <c r="G101" i="2"/>
  <c r="D101" i="2"/>
  <c r="C101" i="2"/>
  <c r="B101" i="2"/>
  <c r="A101" i="2"/>
  <c r="I100" i="2"/>
  <c r="H100" i="2"/>
  <c r="G100" i="2"/>
  <c r="F100" i="2"/>
  <c r="D100" i="2"/>
  <c r="C100" i="2"/>
  <c r="B100" i="2"/>
  <c r="A100" i="2"/>
  <c r="E100" i="2" s="1"/>
  <c r="I99" i="2"/>
  <c r="F99" i="2" s="1"/>
  <c r="H99" i="2"/>
  <c r="G99" i="2"/>
  <c r="D99" i="2"/>
  <c r="C99" i="2"/>
  <c r="B99" i="2"/>
  <c r="A99" i="2"/>
  <c r="E99" i="2" s="1"/>
  <c r="I98" i="2"/>
  <c r="F98" i="2" s="1"/>
  <c r="H98" i="2"/>
  <c r="G98" i="2"/>
  <c r="D98" i="2"/>
  <c r="C98" i="2"/>
  <c r="B98" i="2"/>
  <c r="A98" i="2"/>
  <c r="E98" i="2" s="1"/>
  <c r="I97" i="2"/>
  <c r="F97" i="2" s="1"/>
  <c r="H97" i="2"/>
  <c r="G97" i="2"/>
  <c r="D97" i="2"/>
  <c r="C97" i="2"/>
  <c r="B97" i="2"/>
  <c r="A97" i="2"/>
  <c r="I96" i="2"/>
  <c r="H96" i="2"/>
  <c r="G96" i="2"/>
  <c r="F96" i="2"/>
  <c r="D96" i="2"/>
  <c r="C96" i="2"/>
  <c r="B96" i="2"/>
  <c r="A96" i="2"/>
  <c r="E96" i="2" s="1"/>
  <c r="I95" i="2"/>
  <c r="F95" i="2" s="1"/>
  <c r="H95" i="2"/>
  <c r="G95" i="2"/>
  <c r="D95" i="2"/>
  <c r="C95" i="2"/>
  <c r="B95" i="2"/>
  <c r="A95" i="2"/>
  <c r="E95" i="2" s="1"/>
  <c r="I94" i="2"/>
  <c r="F94" i="2" s="1"/>
  <c r="H94" i="2"/>
  <c r="G94" i="2"/>
  <c r="D94" i="2"/>
  <c r="C94" i="2"/>
  <c r="B94" i="2"/>
  <c r="A94" i="2"/>
  <c r="E94" i="2" s="1"/>
  <c r="I93" i="2"/>
  <c r="F93" i="2" s="1"/>
  <c r="H93" i="2"/>
  <c r="G93" i="2"/>
  <c r="D93" i="2"/>
  <c r="C93" i="2"/>
  <c r="B93" i="2"/>
  <c r="A93" i="2"/>
  <c r="I92" i="2"/>
  <c r="H92" i="2"/>
  <c r="G92" i="2"/>
  <c r="F92" i="2"/>
  <c r="D92" i="2"/>
  <c r="C92" i="2"/>
  <c r="B92" i="2"/>
  <c r="A92" i="2"/>
  <c r="E92" i="2" s="1"/>
  <c r="I91" i="2"/>
  <c r="F91" i="2" s="1"/>
  <c r="H91" i="2"/>
  <c r="G91" i="2"/>
  <c r="D91" i="2"/>
  <c r="C91" i="2"/>
  <c r="B91" i="2"/>
  <c r="A91" i="2"/>
  <c r="E91" i="2" s="1"/>
  <c r="I90" i="2"/>
  <c r="F90" i="2" s="1"/>
  <c r="H90" i="2"/>
  <c r="G90" i="2"/>
  <c r="D90" i="2"/>
  <c r="C90" i="2"/>
  <c r="B90" i="2"/>
  <c r="A90" i="2"/>
  <c r="E90" i="2" s="1"/>
  <c r="I89" i="2"/>
  <c r="F89" i="2" s="1"/>
  <c r="H89" i="2"/>
  <c r="G89" i="2"/>
  <c r="D89" i="2"/>
  <c r="C89" i="2"/>
  <c r="B89" i="2"/>
  <c r="A89" i="2"/>
  <c r="I88" i="2"/>
  <c r="H88" i="2"/>
  <c r="G88" i="2"/>
  <c r="F88" i="2"/>
  <c r="D88" i="2"/>
  <c r="C88" i="2"/>
  <c r="B88" i="2"/>
  <c r="A88" i="2"/>
  <c r="E88" i="2" s="1"/>
  <c r="I87" i="2"/>
  <c r="F87" i="2" s="1"/>
  <c r="H87" i="2"/>
  <c r="G87" i="2"/>
  <c r="D87" i="2"/>
  <c r="C87" i="2"/>
  <c r="B87" i="2"/>
  <c r="A87" i="2"/>
  <c r="E87" i="2" s="1"/>
  <c r="I86" i="2"/>
  <c r="F86" i="2" s="1"/>
  <c r="H86" i="2"/>
  <c r="G86" i="2"/>
  <c r="D86" i="2"/>
  <c r="C86" i="2"/>
  <c r="B86" i="2"/>
  <c r="A86" i="2"/>
  <c r="E86" i="2" s="1"/>
  <c r="I85" i="2"/>
  <c r="F85" i="2" s="1"/>
  <c r="H85" i="2"/>
  <c r="G85" i="2"/>
  <c r="D85" i="2"/>
  <c r="C85" i="2"/>
  <c r="B85" i="2"/>
  <c r="A85" i="2"/>
  <c r="I84" i="2"/>
  <c r="H84" i="2"/>
  <c r="G84" i="2"/>
  <c r="F84" i="2"/>
  <c r="D84" i="2"/>
  <c r="C84" i="2"/>
  <c r="B84" i="2"/>
  <c r="A84" i="2"/>
  <c r="E84" i="2" s="1"/>
  <c r="I83" i="2"/>
  <c r="F83" i="2" s="1"/>
  <c r="H83" i="2"/>
  <c r="G83" i="2"/>
  <c r="D83" i="2"/>
  <c r="C83" i="2"/>
  <c r="B83" i="2"/>
  <c r="A83" i="2"/>
  <c r="E83" i="2" s="1"/>
  <c r="I82" i="2"/>
  <c r="F82" i="2" s="1"/>
  <c r="H82" i="2"/>
  <c r="G82" i="2"/>
  <c r="D82" i="2"/>
  <c r="C82" i="2"/>
  <c r="B82" i="2"/>
  <c r="A82" i="2"/>
  <c r="E82" i="2" s="1"/>
  <c r="I81" i="2"/>
  <c r="F81" i="2" s="1"/>
  <c r="H81" i="2"/>
  <c r="G81" i="2"/>
  <c r="D81" i="2"/>
  <c r="C81" i="2"/>
  <c r="B81" i="2"/>
  <c r="A81" i="2"/>
  <c r="I80" i="2"/>
  <c r="H80" i="2"/>
  <c r="G80" i="2"/>
  <c r="F80" i="2"/>
  <c r="D80" i="2"/>
  <c r="C80" i="2"/>
  <c r="B80" i="2"/>
  <c r="A80" i="2"/>
  <c r="E80" i="2" s="1"/>
  <c r="I79" i="2"/>
  <c r="F79" i="2" s="1"/>
  <c r="H79" i="2"/>
  <c r="G79" i="2"/>
  <c r="D79" i="2"/>
  <c r="C79" i="2"/>
  <c r="B79" i="2"/>
  <c r="A79" i="2"/>
  <c r="E79" i="2" s="1"/>
  <c r="I78" i="2"/>
  <c r="F78" i="2" s="1"/>
  <c r="H78" i="2"/>
  <c r="G78" i="2"/>
  <c r="D78" i="2"/>
  <c r="C78" i="2"/>
  <c r="B78" i="2"/>
  <c r="A78" i="2"/>
  <c r="E78" i="2" s="1"/>
  <c r="I77" i="2"/>
  <c r="F77" i="2" s="1"/>
  <c r="H77" i="2"/>
  <c r="G77" i="2"/>
  <c r="D77" i="2"/>
  <c r="C77" i="2"/>
  <c r="B77" i="2"/>
  <c r="A77" i="2"/>
  <c r="I76" i="2"/>
  <c r="H76" i="2"/>
  <c r="G76" i="2"/>
  <c r="F76" i="2"/>
  <c r="D76" i="2"/>
  <c r="C76" i="2"/>
  <c r="B76" i="2"/>
  <c r="A76" i="2"/>
  <c r="E76" i="2" s="1"/>
  <c r="I75" i="2"/>
  <c r="F75" i="2" s="1"/>
  <c r="H75" i="2"/>
  <c r="G75" i="2"/>
  <c r="D75" i="2"/>
  <c r="C75" i="2"/>
  <c r="B75" i="2"/>
  <c r="A75" i="2"/>
  <c r="E75" i="2" s="1"/>
  <c r="I74" i="2"/>
  <c r="F74" i="2" s="1"/>
  <c r="H74" i="2"/>
  <c r="G74" i="2"/>
  <c r="D74" i="2"/>
  <c r="C74" i="2"/>
  <c r="B74" i="2"/>
  <c r="A74" i="2"/>
  <c r="E74" i="2" s="1"/>
  <c r="I73" i="2"/>
  <c r="F73" i="2" s="1"/>
  <c r="H73" i="2"/>
  <c r="G73" i="2"/>
  <c r="D73" i="2"/>
  <c r="C73" i="2"/>
  <c r="B73" i="2"/>
  <c r="A73" i="2"/>
  <c r="I72" i="2"/>
  <c r="H72" i="2"/>
  <c r="G72" i="2"/>
  <c r="F72" i="2"/>
  <c r="D72" i="2"/>
  <c r="C72" i="2"/>
  <c r="B72" i="2"/>
  <c r="A72" i="2"/>
  <c r="E72" i="2" s="1"/>
  <c r="I71" i="2"/>
  <c r="F71" i="2" s="1"/>
  <c r="H71" i="2"/>
  <c r="G71" i="2"/>
  <c r="D71" i="2"/>
  <c r="C71" i="2"/>
  <c r="B71" i="2"/>
  <c r="A71" i="2"/>
  <c r="E71" i="2" s="1"/>
  <c r="I70" i="2"/>
  <c r="F70" i="2" s="1"/>
  <c r="H70" i="2"/>
  <c r="G70" i="2"/>
  <c r="D70" i="2"/>
  <c r="C70" i="2"/>
  <c r="B70" i="2"/>
  <c r="A70" i="2"/>
  <c r="E70" i="2" s="1"/>
  <c r="I69" i="2"/>
  <c r="F69" i="2" s="1"/>
  <c r="H69" i="2"/>
  <c r="G69" i="2"/>
  <c r="D69" i="2"/>
  <c r="C69" i="2"/>
  <c r="B69" i="2"/>
  <c r="A69" i="2"/>
  <c r="I68" i="2"/>
  <c r="H68" i="2"/>
  <c r="G68" i="2"/>
  <c r="F68" i="2"/>
  <c r="D68" i="2"/>
  <c r="C68" i="2"/>
  <c r="B68" i="2"/>
  <c r="A68" i="2"/>
  <c r="E68" i="2" s="1"/>
  <c r="I67" i="2"/>
  <c r="F67" i="2" s="1"/>
  <c r="H67" i="2"/>
  <c r="G67" i="2"/>
  <c r="D67" i="2"/>
  <c r="C67" i="2"/>
  <c r="B67" i="2"/>
  <c r="A67" i="2"/>
  <c r="I66" i="2"/>
  <c r="F66" i="2" s="1"/>
  <c r="H66" i="2"/>
  <c r="G66" i="2"/>
  <c r="D66" i="2"/>
  <c r="C66" i="2"/>
  <c r="B66" i="2"/>
  <c r="A66" i="2"/>
  <c r="I65" i="2"/>
  <c r="H65" i="2"/>
  <c r="G65" i="2"/>
  <c r="D65" i="2"/>
  <c r="C65" i="2"/>
  <c r="B65" i="2"/>
  <c r="A65" i="2"/>
  <c r="I64" i="2"/>
  <c r="H64" i="2"/>
  <c r="G64" i="2"/>
  <c r="D64" i="2"/>
  <c r="C64" i="2"/>
  <c r="B64" i="2"/>
  <c r="A64" i="2"/>
  <c r="E64" i="2" s="1"/>
  <c r="I63" i="2"/>
  <c r="H63" i="2"/>
  <c r="G63" i="2"/>
  <c r="D63" i="2"/>
  <c r="C63" i="2"/>
  <c r="B63" i="2"/>
  <c r="A63" i="2"/>
  <c r="E63" i="2" s="1"/>
  <c r="I62" i="2"/>
  <c r="H62" i="2"/>
  <c r="G62" i="2"/>
  <c r="D62" i="2"/>
  <c r="C62" i="2"/>
  <c r="B62" i="2"/>
  <c r="A62" i="2"/>
  <c r="I61" i="2"/>
  <c r="H61" i="2"/>
  <c r="G61" i="2"/>
  <c r="D61" i="2"/>
  <c r="C61" i="2"/>
  <c r="B61" i="2"/>
  <c r="A61" i="2"/>
  <c r="I60" i="2"/>
  <c r="H60" i="2"/>
  <c r="G60" i="2"/>
  <c r="D60" i="2"/>
  <c r="C60" i="2"/>
  <c r="B60" i="2"/>
  <c r="A60" i="2"/>
  <c r="E60" i="2" s="1"/>
  <c r="I59" i="2"/>
  <c r="H59" i="2"/>
  <c r="G59" i="2"/>
  <c r="D59" i="2"/>
  <c r="C59" i="2"/>
  <c r="B59" i="2"/>
  <c r="A59" i="2"/>
  <c r="E59" i="2" s="1"/>
  <c r="I58" i="2"/>
  <c r="H58" i="2"/>
  <c r="G58" i="2"/>
  <c r="D58" i="2"/>
  <c r="C58" i="2"/>
  <c r="B58" i="2"/>
  <c r="A58" i="2"/>
  <c r="I57" i="2"/>
  <c r="F57" i="2" s="1"/>
  <c r="H57" i="2"/>
  <c r="G57" i="2"/>
  <c r="D57" i="2"/>
  <c r="C57" i="2"/>
  <c r="B57" i="2"/>
  <c r="A57" i="2"/>
  <c r="I56" i="2"/>
  <c r="H56" i="2"/>
  <c r="G56" i="2"/>
  <c r="D56" i="2"/>
  <c r="C56" i="2"/>
  <c r="B56" i="2"/>
  <c r="A56" i="2"/>
  <c r="I55" i="2"/>
  <c r="H55" i="2"/>
  <c r="G55" i="2"/>
  <c r="D55" i="2"/>
  <c r="C55" i="2"/>
  <c r="B55" i="2"/>
  <c r="A55" i="2"/>
  <c r="E55" i="2" s="1"/>
  <c r="I54" i="2"/>
  <c r="H54" i="2"/>
  <c r="G54" i="2"/>
  <c r="D54" i="2"/>
  <c r="C54" i="2"/>
  <c r="B54" i="2"/>
  <c r="A54" i="2"/>
  <c r="I53" i="2"/>
  <c r="F53" i="2" s="1"/>
  <c r="H53" i="2"/>
  <c r="G53" i="2"/>
  <c r="D53" i="2"/>
  <c r="C53" i="2"/>
  <c r="B53" i="2"/>
  <c r="A53" i="2"/>
  <c r="I52" i="2"/>
  <c r="H52" i="2"/>
  <c r="G52" i="2"/>
  <c r="D52" i="2"/>
  <c r="C52" i="2"/>
  <c r="B52" i="2"/>
  <c r="A52" i="2"/>
  <c r="I51" i="2"/>
  <c r="H51" i="2"/>
  <c r="G51" i="2"/>
  <c r="D51" i="2"/>
  <c r="C51" i="2"/>
  <c r="B51" i="2"/>
  <c r="A51" i="2"/>
  <c r="E51" i="2" s="1"/>
  <c r="I50" i="2"/>
  <c r="H50" i="2"/>
  <c r="G50" i="2"/>
  <c r="D50" i="2"/>
  <c r="C50" i="2"/>
  <c r="B50" i="2"/>
  <c r="A50" i="2"/>
  <c r="E50" i="2" s="1"/>
  <c r="I49" i="2"/>
  <c r="F49" i="2" s="1"/>
  <c r="H49" i="2"/>
  <c r="G49" i="2"/>
  <c r="D49" i="2"/>
  <c r="C49" i="2"/>
  <c r="B49" i="2"/>
  <c r="A49" i="2"/>
  <c r="I48" i="2"/>
  <c r="F48" i="2" s="1"/>
  <c r="H48" i="2"/>
  <c r="G48" i="2"/>
  <c r="D48" i="2"/>
  <c r="C48" i="2"/>
  <c r="B48" i="2"/>
  <c r="A48" i="2"/>
  <c r="I47" i="2"/>
  <c r="H47" i="2"/>
  <c r="G47" i="2"/>
  <c r="D47" i="2"/>
  <c r="C47" i="2"/>
  <c r="B47" i="2"/>
  <c r="A47" i="2"/>
  <c r="I46" i="2"/>
  <c r="H46" i="2"/>
  <c r="G46" i="2"/>
  <c r="D46" i="2"/>
  <c r="C46" i="2"/>
  <c r="B46" i="2"/>
  <c r="A46" i="2"/>
  <c r="I45" i="2"/>
  <c r="F45" i="2" s="1"/>
  <c r="H45" i="2"/>
  <c r="G45" i="2"/>
  <c r="D45" i="2"/>
  <c r="C45" i="2"/>
  <c r="B45" i="2"/>
  <c r="A45" i="2"/>
  <c r="I44" i="2"/>
  <c r="H44" i="2"/>
  <c r="G44" i="2"/>
  <c r="D44" i="2"/>
  <c r="C44" i="2"/>
  <c r="B44" i="2"/>
  <c r="A44" i="2"/>
  <c r="I43" i="2"/>
  <c r="H43" i="2"/>
  <c r="G43" i="2"/>
  <c r="D43" i="2"/>
  <c r="C43" i="2"/>
  <c r="B43" i="2"/>
  <c r="A43" i="2"/>
  <c r="E43" i="2" s="1"/>
  <c r="I42" i="2"/>
  <c r="H42" i="2"/>
  <c r="G42" i="2"/>
  <c r="D42" i="2"/>
  <c r="C42" i="2"/>
  <c r="B42" i="2"/>
  <c r="A42" i="2"/>
  <c r="E42" i="2" s="1"/>
  <c r="I41" i="2"/>
  <c r="F41" i="2" s="1"/>
  <c r="H41" i="2"/>
  <c r="G41" i="2"/>
  <c r="D41" i="2"/>
  <c r="C41" i="2"/>
  <c r="B41" i="2"/>
  <c r="A41" i="2"/>
  <c r="I40" i="2"/>
  <c r="F40" i="2" s="1"/>
  <c r="H40" i="2"/>
  <c r="G40" i="2"/>
  <c r="D40" i="2"/>
  <c r="C40" i="2"/>
  <c r="B40" i="2"/>
  <c r="A40" i="2"/>
  <c r="I39" i="2"/>
  <c r="H39" i="2"/>
  <c r="G39" i="2"/>
  <c r="D39" i="2"/>
  <c r="C39" i="2"/>
  <c r="B39" i="2"/>
  <c r="A39" i="2"/>
  <c r="I38" i="2"/>
  <c r="H38" i="2"/>
  <c r="G38" i="2"/>
  <c r="D38" i="2"/>
  <c r="C38" i="2"/>
  <c r="B38" i="2"/>
  <c r="A38" i="2"/>
  <c r="I37" i="2"/>
  <c r="H37" i="2"/>
  <c r="G37" i="2"/>
  <c r="D37" i="2"/>
  <c r="C37" i="2"/>
  <c r="B37" i="2"/>
  <c r="A37" i="2"/>
  <c r="I36" i="2"/>
  <c r="H36" i="2"/>
  <c r="G36" i="2"/>
  <c r="D36" i="2"/>
  <c r="C36" i="2"/>
  <c r="B36" i="2"/>
  <c r="A36" i="2"/>
  <c r="I35" i="2"/>
  <c r="H35" i="2"/>
  <c r="G35" i="2"/>
  <c r="D35" i="2"/>
  <c r="C35" i="2"/>
  <c r="B35" i="2"/>
  <c r="A35" i="2"/>
  <c r="E35" i="2" s="1"/>
  <c r="I34" i="2"/>
  <c r="H34" i="2"/>
  <c r="G34" i="2"/>
  <c r="D34" i="2"/>
  <c r="C34" i="2"/>
  <c r="B34" i="2"/>
  <c r="A34" i="2"/>
  <c r="E34" i="2" s="1"/>
  <c r="I33" i="2"/>
  <c r="F33" i="2" s="1"/>
  <c r="H33" i="2"/>
  <c r="G33" i="2"/>
  <c r="D33" i="2"/>
  <c r="C33" i="2"/>
  <c r="B33" i="2"/>
  <c r="A33" i="2"/>
  <c r="I32" i="2"/>
  <c r="F32" i="2" s="1"/>
  <c r="H32" i="2"/>
  <c r="G32" i="2"/>
  <c r="D32" i="2"/>
  <c r="C32" i="2"/>
  <c r="B32" i="2"/>
  <c r="A32" i="2"/>
  <c r="I31" i="2"/>
  <c r="H31" i="2"/>
  <c r="G31" i="2"/>
  <c r="D31" i="2"/>
  <c r="C31" i="2"/>
  <c r="B31" i="2"/>
  <c r="A31" i="2"/>
  <c r="I30" i="2"/>
  <c r="H30" i="2"/>
  <c r="G30" i="2"/>
  <c r="D30" i="2"/>
  <c r="C30" i="2"/>
  <c r="B30" i="2"/>
  <c r="A30" i="2"/>
  <c r="I29" i="2"/>
  <c r="H29" i="2"/>
  <c r="G29" i="2"/>
  <c r="D29" i="2"/>
  <c r="C29" i="2"/>
  <c r="B29" i="2"/>
  <c r="A29" i="2"/>
  <c r="I28" i="2"/>
  <c r="H28" i="2"/>
  <c r="G28" i="2"/>
  <c r="D28" i="2"/>
  <c r="C28" i="2"/>
  <c r="B28" i="2"/>
  <c r="A28" i="2"/>
  <c r="I27" i="2"/>
  <c r="H27" i="2"/>
  <c r="G27" i="2"/>
  <c r="D27" i="2"/>
  <c r="C27" i="2"/>
  <c r="B27" i="2"/>
  <c r="A27" i="2"/>
  <c r="E27" i="2" s="1"/>
  <c r="I26" i="2"/>
  <c r="H26" i="2"/>
  <c r="G26" i="2"/>
  <c r="D26" i="2"/>
  <c r="C26" i="2"/>
  <c r="B26" i="2"/>
  <c r="A26" i="2"/>
  <c r="I25" i="2"/>
  <c r="F25" i="2" s="1"/>
  <c r="H25" i="2"/>
  <c r="G25" i="2"/>
  <c r="D25" i="2"/>
  <c r="C25" i="2"/>
  <c r="B25" i="2"/>
  <c r="A25" i="2"/>
  <c r="I24" i="2"/>
  <c r="H24" i="2"/>
  <c r="G24" i="2"/>
  <c r="D24" i="2"/>
  <c r="C24" i="2"/>
  <c r="B24" i="2"/>
  <c r="A24" i="2"/>
  <c r="I23" i="2"/>
  <c r="H23" i="2"/>
  <c r="G23" i="2"/>
  <c r="D23" i="2"/>
  <c r="C23" i="2"/>
  <c r="B23" i="2"/>
  <c r="A23" i="2"/>
  <c r="E23" i="2" s="1"/>
  <c r="I22" i="2"/>
  <c r="H22" i="2"/>
  <c r="G22" i="2"/>
  <c r="D22" i="2"/>
  <c r="C22" i="2"/>
  <c r="B22" i="2"/>
  <c r="A22" i="2"/>
  <c r="E22" i="2" s="1"/>
  <c r="I21" i="2"/>
  <c r="H21" i="2"/>
  <c r="G21" i="2"/>
  <c r="D21" i="2"/>
  <c r="C21" i="2"/>
  <c r="B21" i="2"/>
  <c r="A21" i="2"/>
  <c r="I20" i="2"/>
  <c r="F20" i="2" s="1"/>
  <c r="H20" i="2"/>
  <c r="G20" i="2"/>
  <c r="D20" i="2"/>
  <c r="C20" i="2"/>
  <c r="B20" i="2"/>
  <c r="A20" i="2"/>
  <c r="I19" i="2"/>
  <c r="H19" i="2"/>
  <c r="G19" i="2"/>
  <c r="D19" i="2"/>
  <c r="C19" i="2"/>
  <c r="B19" i="2"/>
  <c r="A19" i="2"/>
  <c r="I18" i="2"/>
  <c r="H18" i="2"/>
  <c r="G18" i="2"/>
  <c r="D18" i="2"/>
  <c r="C18" i="2"/>
  <c r="B18" i="2"/>
  <c r="A18" i="2"/>
  <c r="I17" i="2"/>
  <c r="H17" i="2"/>
  <c r="G17" i="2"/>
  <c r="D17" i="2"/>
  <c r="C17" i="2"/>
  <c r="B17" i="2"/>
  <c r="A17" i="2"/>
  <c r="I16" i="2"/>
  <c r="H16" i="2"/>
  <c r="G16" i="2"/>
  <c r="D16" i="2"/>
  <c r="C16" i="2"/>
  <c r="B16" i="2"/>
  <c r="A16" i="2"/>
  <c r="I15" i="2"/>
  <c r="H15" i="2"/>
  <c r="G15" i="2"/>
  <c r="D15" i="2"/>
  <c r="C15" i="2"/>
  <c r="B15" i="2"/>
  <c r="A15" i="2"/>
  <c r="I14" i="2"/>
  <c r="H14" i="2"/>
  <c r="G14" i="2"/>
  <c r="D14" i="2"/>
  <c r="C14" i="2"/>
  <c r="B14" i="2"/>
  <c r="A14" i="2"/>
  <c r="I13" i="2"/>
  <c r="H13" i="2"/>
  <c r="G13" i="2"/>
  <c r="D13" i="2"/>
  <c r="C13" i="2"/>
  <c r="B13" i="2"/>
  <c r="A13" i="2"/>
  <c r="I12" i="2"/>
  <c r="H12" i="2"/>
  <c r="G12" i="2"/>
  <c r="D12" i="2"/>
  <c r="C12" i="2"/>
  <c r="B12" i="2"/>
  <c r="A12" i="2"/>
  <c r="I11" i="2"/>
  <c r="H11" i="2"/>
  <c r="G11" i="2"/>
  <c r="D11" i="2"/>
  <c r="C11" i="2"/>
  <c r="B11" i="2"/>
  <c r="A11" i="2"/>
  <c r="I10" i="2"/>
  <c r="H10" i="2"/>
  <c r="G10" i="2"/>
  <c r="D10" i="2"/>
  <c r="C10" i="2"/>
  <c r="B10" i="2"/>
  <c r="A10" i="2"/>
  <c r="I9" i="2"/>
  <c r="H9" i="2"/>
  <c r="G9" i="2"/>
  <c r="D9" i="2"/>
  <c r="C9" i="2"/>
  <c r="B9" i="2"/>
  <c r="A9" i="2"/>
  <c r="I8" i="2"/>
  <c r="H8" i="2"/>
  <c r="G8" i="2"/>
  <c r="D8" i="2"/>
  <c r="C8" i="2"/>
  <c r="B8" i="2"/>
  <c r="A8" i="2"/>
  <c r="I7" i="2"/>
  <c r="H7" i="2"/>
  <c r="G7" i="2"/>
  <c r="D7" i="2"/>
  <c r="C7" i="2"/>
  <c r="B7" i="2"/>
  <c r="A7" i="2"/>
  <c r="E7" i="2" s="1"/>
  <c r="I6" i="2"/>
  <c r="H6" i="2"/>
  <c r="G6" i="2"/>
  <c r="D6" i="2"/>
  <c r="C6" i="2"/>
  <c r="B6" i="2"/>
  <c r="A6" i="2"/>
  <c r="I5" i="2"/>
  <c r="H5" i="2"/>
  <c r="G5" i="2"/>
  <c r="D5" i="2"/>
  <c r="C5" i="2"/>
  <c r="B5" i="2"/>
  <c r="A5" i="2"/>
  <c r="I4" i="2"/>
  <c r="F4" i="2" s="1"/>
  <c r="H4" i="2"/>
  <c r="G4" i="2"/>
  <c r="D4" i="2"/>
  <c r="C4" i="2"/>
  <c r="B4" i="2"/>
  <c r="A4" i="2"/>
  <c r="I3" i="2"/>
  <c r="H3" i="2"/>
  <c r="G3" i="2"/>
  <c r="D3" i="2"/>
  <c r="C3" i="2"/>
  <c r="B3" i="2"/>
  <c r="A3" i="2"/>
  <c r="E3" i="2" s="1"/>
  <c r="J130" i="2"/>
  <c r="I130" i="2"/>
  <c r="H130" i="2"/>
  <c r="G130" i="2"/>
  <c r="D130" i="2"/>
  <c r="C130" i="2"/>
  <c r="B130" i="2"/>
  <c r="A130" i="2"/>
  <c r="F130" i="2" s="1"/>
  <c r="J129" i="2"/>
  <c r="I129" i="2"/>
  <c r="F129" i="2" s="1"/>
  <c r="H129" i="2"/>
  <c r="G129" i="2"/>
  <c r="D129" i="2"/>
  <c r="C129" i="2"/>
  <c r="B129" i="2"/>
  <c r="A129" i="2"/>
  <c r="E129" i="2" s="1"/>
  <c r="J128" i="2"/>
  <c r="I128" i="2"/>
  <c r="F128" i="2" s="1"/>
  <c r="H128" i="2"/>
  <c r="G128" i="2"/>
  <c r="D128" i="2"/>
  <c r="C128" i="2"/>
  <c r="B128" i="2"/>
  <c r="A128" i="2"/>
  <c r="E128" i="2" s="1"/>
  <c r="J127" i="2"/>
  <c r="I127" i="2"/>
  <c r="H127" i="2"/>
  <c r="G127" i="2"/>
  <c r="F127" i="2"/>
  <c r="D127" i="2"/>
  <c r="C127" i="2"/>
  <c r="B127" i="2"/>
  <c r="A127" i="2"/>
  <c r="E127" i="2" s="1"/>
  <c r="J126" i="2"/>
  <c r="I126" i="2"/>
  <c r="F126" i="2" s="1"/>
  <c r="H126" i="2"/>
  <c r="G126" i="2"/>
  <c r="D126" i="2"/>
  <c r="C126" i="2"/>
  <c r="B126" i="2"/>
  <c r="A126" i="2"/>
  <c r="E126" i="2" s="1"/>
  <c r="J125" i="2"/>
  <c r="I125" i="2"/>
  <c r="H125" i="2"/>
  <c r="G125" i="2"/>
  <c r="F125" i="2"/>
  <c r="D125" i="2"/>
  <c r="C125" i="2"/>
  <c r="B125" i="2"/>
  <c r="A125" i="2"/>
  <c r="E125" i="2" s="1"/>
  <c r="A23" i="5"/>
  <c r="A19" i="5"/>
  <c r="A17" i="5"/>
  <c r="A16" i="5"/>
  <c r="F47" i="2" l="1"/>
  <c r="E48" i="2"/>
  <c r="E52" i="2"/>
  <c r="F54" i="2"/>
  <c r="F3" i="2"/>
  <c r="F11" i="2"/>
  <c r="E8" i="2"/>
  <c r="F10" i="2"/>
  <c r="E12" i="2"/>
  <c r="F14" i="2"/>
  <c r="E16" i="2"/>
  <c r="E20" i="2"/>
  <c r="E11" i="2"/>
  <c r="E6" i="2"/>
  <c r="F13" i="2"/>
  <c r="E15" i="2"/>
  <c r="E19" i="2"/>
  <c r="E29" i="2"/>
  <c r="F31" i="2"/>
  <c r="F39" i="2"/>
  <c r="E4" i="2"/>
  <c r="E18" i="2"/>
  <c r="E24" i="2"/>
  <c r="F26" i="2"/>
  <c r="E28" i="2"/>
  <c r="F30" i="2"/>
  <c r="E32" i="2"/>
  <c r="E36" i="2"/>
  <c r="F38" i="2"/>
  <c r="E44" i="2"/>
  <c r="F46" i="2"/>
  <c r="F7" i="2"/>
  <c r="F8" i="2"/>
  <c r="F19" i="2"/>
  <c r="F28" i="2"/>
  <c r="F36" i="2"/>
  <c r="F15" i="2"/>
  <c r="F16" i="2"/>
  <c r="F9" i="2"/>
  <c r="E14" i="2"/>
  <c r="F23" i="2"/>
  <c r="E26" i="2"/>
  <c r="E31" i="2"/>
  <c r="F37" i="2"/>
  <c r="E39" i="2"/>
  <c r="E40" i="2"/>
  <c r="F43" i="2"/>
  <c r="E46" i="2"/>
  <c r="E47" i="2"/>
  <c r="F51" i="2"/>
  <c r="E54" i="2"/>
  <c r="F56" i="2"/>
  <c r="E58" i="2"/>
  <c r="E62" i="2"/>
  <c r="F5" i="2"/>
  <c r="F6" i="2"/>
  <c r="E10" i="2"/>
  <c r="F12" i="2"/>
  <c r="F17" i="2"/>
  <c r="F18" i="2"/>
  <c r="F21" i="2"/>
  <c r="F22" i="2"/>
  <c r="F24" i="2"/>
  <c r="F27" i="2"/>
  <c r="E30" i="2"/>
  <c r="F34" i="2"/>
  <c r="F35" i="2"/>
  <c r="E38" i="2"/>
  <c r="F42" i="2"/>
  <c r="F44" i="2"/>
  <c r="F50" i="2"/>
  <c r="F52" i="2"/>
  <c r="F55" i="2"/>
  <c r="F64" i="2"/>
  <c r="F65" i="2"/>
  <c r="F63" i="2"/>
  <c r="E66" i="2"/>
  <c r="E67" i="2"/>
  <c r="F62" i="2"/>
  <c r="F61" i="2"/>
  <c r="E56" i="2"/>
  <c r="F59" i="2"/>
  <c r="F58" i="2"/>
  <c r="F60" i="2"/>
  <c r="E53" i="2"/>
  <c r="E77" i="2"/>
  <c r="E85" i="2"/>
  <c r="E101" i="2"/>
  <c r="E109" i="2"/>
  <c r="E117" i="2"/>
  <c r="E17" i="2"/>
  <c r="E25" i="2"/>
  <c r="E37" i="2"/>
  <c r="F113" i="2"/>
  <c r="E41" i="2"/>
  <c r="E61" i="2"/>
  <c r="E69" i="2"/>
  <c r="E93" i="2"/>
  <c r="E5" i="2"/>
  <c r="E9" i="2"/>
  <c r="E13" i="2"/>
  <c r="E21" i="2"/>
  <c r="F29" i="2"/>
  <c r="E33" i="2"/>
  <c r="E45" i="2"/>
  <c r="E49" i="2"/>
  <c r="E57" i="2"/>
  <c r="E65" i="2"/>
  <c r="E73" i="2"/>
  <c r="E81" i="2"/>
  <c r="E89" i="2"/>
  <c r="E97" i="2"/>
  <c r="E105" i="2"/>
  <c r="E113" i="2"/>
  <c r="E130" i="2"/>
  <c r="C4" i="13" l="1"/>
  <c r="A8" i="5"/>
  <c r="A3" i="5"/>
  <c r="A2" i="5"/>
  <c r="I7" i="5"/>
  <c r="D2" i="13" l="1"/>
  <c r="A2" i="2"/>
  <c r="B2" i="2"/>
  <c r="C2" i="2"/>
  <c r="D2" i="2"/>
  <c r="G2" i="2"/>
  <c r="H2" i="2"/>
  <c r="I2" i="2"/>
  <c r="F2" i="2" l="1"/>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<sst xmlns="http://schemas.openxmlformats.org/spreadsheetml/2006/main" count="4884" uniqueCount="1980">
  <si>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</si>
  <si>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</si>
  <si>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</si>
  <si>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</si>
  <si>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</si>
  <si>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</si>
  <si>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</si>
  <si>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</si>
  <si>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</si>
  <si>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</si>
  <si>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</si>
  <si>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</si>
  <si>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</si>
  <si>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</si>
  <si>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</si>
  <si>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</si>
  <si>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</si>
  <si>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</si>
  <si>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</si>
  <si>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</si>
  <si>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</si>
  <si>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</si>
  <si>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</si>
  <si>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</si>
  <si>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</si>
  <si>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</si>
  <si>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</si>
  <si>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</si>
  <si>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</si>
  <si>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</si>
  <si>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</si>
  <si>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</si>
  <si>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</si>
  <si>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</si>
  <si>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</si>
  <si>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</si>
  <si>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</si>
  <si>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</si>
  <si>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</si>
  <si>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</si>
  <si>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</si>
  <si>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</si>
  <si>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</si>
  <si>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</si>
  <si>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</si>
  <si>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</si>
  <si>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</si>
  <si>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</si>
  <si>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</si>
  <si>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</si>
  <si>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</si>
  <si>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</si>
  <si>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</si>
  <si>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</si>
  <si>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</si>
  <si>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</si>
  <si>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</si>
  <si>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</si>
  <si>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</si>
  <si>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</si>
  <si>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</si>
  <si>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</si>
  <si>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</si>
  <si>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</si>
  <si>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</si>
  <si>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</si>
  <si>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</si>
  <si>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</si>
  <si>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</si>
  <si>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</si>
  <si>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</si>
  <si>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</si>
  <si>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</si>
  <si>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</si>
  <si>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</si>
  <si>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</si>
  <si>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</si>
  <si>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</si>
  <si>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</si>
  <si>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</si>
  <si>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</si>
  <si>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</si>
  <si>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</si>
  <si>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</si>
  <si>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</si>
  <si>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</si>
  <si>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</si>
  <si>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</si>
  <si>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</si>
  <si>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</si>
  <si>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</si>
  <si>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</si>
  <si>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</si>
  <si>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</si>
  <si>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</si>
  <si>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</si>
  <si>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</si>
  <si>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</si>
  <si>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</si>
  <si>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</si>
  <si>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</si>
  <si>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</si>
  <si>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</si>
  <si>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</si>
  <si>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</si>
  <si>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</si>
  <si>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</si>
  <si>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</si>
  <si>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</si>
  <si>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</si>
  <si>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</si>
  <si>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</si>
  <si>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</si>
  <si>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</si>
  <si>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</si>
  <si>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</si>
  <si>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</si>
  <si>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</si>
  <si>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</si>
  <si>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</si>
  <si>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</si>
  <si>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</si>
  <si>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</si>
  <si>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</si>
  <si>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</si>
  <si>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</si>
  <si>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</si>
  <si>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</si>
  <si>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</si>
  <si>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</si>
  <si>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</si>
  <si>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</si>
  <si>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</si>
  <si>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</si>
  <si>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</si>
  <si>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</si>
  <si>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</si>
  <si>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</si>
  <si>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</si>
  <si>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</si>
  <si>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</si>
  <si>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</si>
  <si>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</si>
  <si>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</si>
  <si>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</si>
  <si>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</si>
  <si>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</si>
  <si>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</si>
  <si>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</si>
  <si>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</si>
  <si>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</si>
  <si>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</si>
  <si>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</si>
  <si>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</si>
  <si>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</si>
  <si>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</si>
  <si>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</si>
  <si>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</si>
  <si>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</si>
  <si>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</si>
  <si>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</si>
  <si>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</si>
  <si>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</si>
  <si>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</si>
  <si>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</si>
  <si>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</si>
  <si>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</si>
  <si>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</si>
  <si>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</si>
  <si>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</si>
  <si>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</si>
  <si>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</si>
  <si>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</si>
  <si>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</si>
  <si>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</si>
  <si>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</si>
  <si>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</si>
  <si>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</si>
  <si>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</si>
  <si>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</si>
  <si>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</si>
  <si>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</si>
  <si>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</si>
  <si>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</si>
  <si>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</si>
  <si>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</si>
  <si>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</si>
  <si>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</si>
  <si>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</si>
  <si>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</si>
  <si>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</si>
  <si>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</si>
  <si>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</si>
  <si>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</si>
  <si>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</si>
  <si>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</si>
  <si>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</si>
  <si>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</si>
  <si>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</si>
  <si>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</si>
  <si>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</si>
  <si>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</si>
  <si>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</si>
  <si>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</si>
  <si>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</si>
  <si>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</si>
  <si>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</si>
  <si>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</si>
  <si>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</si>
  <si>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</si>
  <si>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</si>
  <si>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</si>
  <si>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</si>
  <si>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</si>
  <si>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</si>
  <si>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</si>
  <si>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</si>
  <si>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</si>
  <si>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</si>
  <si>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</si>
  <si>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</si>
  <si>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</si>
  <si>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</si>
  <si>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</si>
  <si>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</si>
  <si>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</si>
  <si>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</si>
  <si>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</si>
  <si>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</si>
  <si>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</si>
  <si>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</si>
  <si>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</si>
  <si>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</si>
  <si>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</si>
  <si>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</si>
  <si>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</si>
  <si>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</si>
  <si>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</si>
  <si>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</si>
  <si>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</si>
  <si>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</si>
  <si>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</si>
  <si>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</si>
  <si>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</si>
  <si>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</si>
  <si>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</si>
  <si>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</si>
  <si>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</si>
  <si>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</si>
  <si>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</si>
  <si>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</si>
  <si>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</si>
  <si>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</si>
  <si>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</si>
  <si>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</si>
  <si>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</si>
  <si>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</si>
  <si>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</si>
  <si>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</si>
  <si>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</si>
  <si>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</si>
  <si>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</si>
  <si>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</si>
  <si>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</si>
  <si>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</si>
  <si>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</si>
  <si>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</si>
  <si>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</si>
  <si>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</si>
  <si>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</si>
  <si>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</si>
  <si>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</si>
  <si>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</si>
  <si>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</si>
  <si>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</si>
  <si>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</si>
  <si>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</si>
  <si>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</si>
  <si>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</si>
  <si>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</si>
  <si>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</si>
  <si>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</si>
  <si>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</si>
  <si>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</si>
  <si>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</si>
  <si>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</si>
  <si>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</si>
  <si>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</si>
  <si>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</si>
  <si>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</si>
  <si>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</si>
  <si>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</si>
  <si>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</si>
  <si>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</si>
  <si>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</si>
  <si>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</si>
  <si>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</si>
  <si>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</si>
  <si>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</si>
  <si>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</si>
  <si>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</si>
  <si>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</si>
  <si>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</si>
  <si>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</si>
  <si>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</si>
  <si>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</si>
  <si>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</si>
  <si>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</si>
  <si>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</si>
  <si>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</si>
  <si>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</si>
  <si>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</si>
  <si>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</si>
  <si>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</si>
  <si>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</si>
  <si>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</si>
  <si>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</si>
  <si>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</si>
  <si>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</si>
  <si>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</si>
  <si>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</si>
  <si>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</si>
  <si>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</si>
  <si>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</si>
  <si>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</si>
  <si>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</si>
  <si>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</si>
  <si>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</si>
  <si>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</si>
  <si>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</si>
  <si>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</si>
  <si>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</si>
  <si>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</si>
  <si>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</si>
  <si>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</si>
  <si>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</si>
  <si>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</si>
  <si>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</si>
  <si>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</si>
  <si>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</si>
  <si>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</si>
  <si>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</si>
  <si>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</si>
  <si>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</si>
  <si>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</si>
  <si>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</si>
  <si>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</si>
  <si>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</si>
  <si>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</si>
  <si>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</si>
  <si>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</si>
  <si>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</si>
  <si>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</si>
  <si>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</si>
  <si>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</si>
  <si>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</si>
  <si>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</si>
  <si>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</si>
  <si>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</si>
  <si>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</si>
  <si>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</si>
  <si>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</si>
  <si>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</si>
  <si>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</si>
  <si>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</si>
  <si>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</si>
  <si>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</si>
  <si>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</si>
  <si>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</si>
  <si>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</si>
  <si>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</si>
  <si>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</si>
  <si>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</si>
  <si>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</si>
  <si>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</si>
  <si>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</si>
  <si>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</si>
  <si>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</si>
  <si>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</si>
  <si>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</si>
  <si>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</si>
  <si>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</si>
  <si>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</si>
  <si>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</si>
  <si>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</si>
  <si>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</si>
  <si>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</si>
  <si>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</si>
  <si>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</si>
  <si>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</si>
  <si>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</si>
  <si>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</si>
  <si>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</si>
  <si>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</si>
  <si>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</si>
  <si>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</si>
  <si>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</si>
  <si>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</si>
  <si>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</si>
  <si>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</si>
  <si>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</si>
  <si>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</si>
  <si>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</si>
  <si>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</si>
  <si>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</si>
  <si>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</si>
  <si>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</si>
  <si>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</si>
  <si>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</si>
  <si>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</si>
  <si>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</si>
  <si>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</si>
  <si>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</si>
  <si>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</si>
  <si>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</si>
  <si>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</si>
  <si>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</si>
  <si>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</si>
  <si>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</si>
  <si>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</si>
  <si>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</si>
  <si>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</si>
  <si>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</si>
  <si>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</si>
  <si>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</si>
  <si>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</si>
  <si>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</si>
  <si>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</si>
  <si>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</si>
  <si>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</si>
  <si>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</si>
  <si>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</si>
  <si>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</si>
  <si>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</si>
  <si>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</si>
  <si>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</si>
  <si>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</si>
  <si>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</si>
  <si>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</si>
  <si>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</si>
  <si>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</si>
  <si>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</si>
  <si>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</si>
  <si>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</si>
  <si>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</si>
  <si>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</si>
  <si>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</si>
  <si>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</si>
  <si>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</si>
  <si>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</si>
  <si>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</si>
  <si>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</si>
  <si>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</si>
  <si>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</si>
  <si>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</si>
  <si>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</si>
  <si>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</si>
  <si>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</si>
  <si>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</si>
  <si>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</si>
  <si>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</si>
  <si>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</si>
  <si>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</si>
  <si>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</si>
  <si>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</si>
  <si>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</si>
  <si>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</si>
  <si>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</si>
  <si>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</si>
  <si>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</si>
  <si>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</si>
  <si>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</si>
  <si>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</si>
  <si>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</si>
  <si>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</si>
  <si>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</si>
  <si>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</si>
  <si>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</si>
  <si>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</si>
  <si>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</si>
  <si>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</si>
  <si>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</si>
  <si>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</si>
  <si>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</si>
  <si>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</si>
  <si>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</si>
  <si>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</si>
  <si>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</si>
  <si>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</si>
  <si>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</si>
  <si>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</si>
  <si>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</si>
  <si>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</si>
  <si>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</si>
  <si>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</si>
  <si>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</si>
  <si>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</si>
  <si>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</si>
  <si>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</si>
  <si>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</si>
  <si>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</si>
  <si>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</si>
  <si>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</si>
  <si>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</si>
  <si>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</si>
  <si>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</si>
  <si>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</si>
  <si>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</si>
  <si>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</si>
  <si>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</si>
  <si>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</si>
  <si>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</si>
  <si>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</si>
  <si>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</si>
  <si>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</si>
  <si>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</si>
  <si>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</si>
  <si>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</si>
  <si>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</si>
  <si>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</si>
  <si>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</si>
  <si>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</si>
  <si>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</si>
  <si>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</si>
  <si>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</si>
  <si>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</si>
  <si>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</si>
  <si>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</si>
  <si>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</si>
  <si>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</si>
  <si>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</si>
  <si>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</si>
  <si>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</si>
  <si>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</si>
  <si>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</si>
  <si>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</si>
  <si>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</si>
  <si>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</si>
  <si>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</si>
  <si>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</si>
  <si>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</si>
  <si>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</si>
  <si>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</si>
  <si>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</si>
  <si>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</si>
  <si>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</si>
  <si>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</si>
  <si>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</si>
  <si>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</si>
  <si>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</si>
  <si>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</si>
  <si>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</si>
  <si>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</si>
  <si>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</si>
  <si>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</si>
  <si>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</si>
  <si>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</si>
  <si>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</si>
  <si>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</si>
  <si>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</si>
  <si>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</si>
  <si>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</si>
  <si>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</si>
  <si>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</si>
  <si>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</si>
  <si>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</si>
  <si>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</si>
  <si>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</si>
  <si>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</si>
  <si>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</si>
  <si>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</si>
  <si>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</si>
  <si>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</si>
  <si>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</si>
  <si>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</si>
  <si>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</si>
  <si>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</si>
  <si>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</si>
  <si>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</si>
  <si>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</si>
  <si>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</si>
  <si>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</si>
  <si>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</si>
  <si>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</si>
  <si>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</si>
  <si>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</si>
  <si>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</si>
  <si>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</si>
  <si>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</si>
  <si>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</si>
  <si>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</si>
  <si>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</si>
  <si>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</si>
  <si>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</si>
  <si>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</si>
  <si>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</si>
  <si>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</si>
  <si>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</si>
  <si>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</si>
  <si>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</si>
  <si>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</si>
  <si>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</si>
  <si>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</si>
  <si>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</si>
  <si>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</si>
  <si>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</si>
  <si>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</si>
  <si>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</si>
  <si>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</si>
  <si>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</si>
  <si>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</si>
  <si>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</si>
  <si>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</si>
  <si>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</si>
  <si>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</si>
  <si>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</si>
  <si>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</si>
  <si>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</si>
  <si>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</si>
  <si>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</si>
  <si>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</si>
  <si>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</si>
  <si>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</si>
  <si>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</si>
  <si>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</si>
  <si>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</si>
  <si>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</si>
  <si>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</si>
  <si>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</si>
  <si>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</si>
  <si>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</si>
  <si>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</si>
  <si>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</si>
  <si>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</si>
  <si>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</si>
  <si>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</si>
  <si>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</si>
  <si>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</si>
  <si>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</si>
  <si>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</si>
  <si>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</si>
  <si>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</si>
  <si>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</si>
  <si>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</si>
  <si>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</si>
  <si>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</si>
  <si>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</si>
  <si>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</si>
  <si>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</si>
  <si>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</si>
  <si>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</si>
  <si>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</si>
  <si>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</si>
  <si>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</si>
  <si>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</si>
  <si>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</si>
  <si>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</si>
  <si>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</si>
  <si>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</si>
  <si>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</si>
  <si>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</si>
  <si>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</si>
  <si>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</si>
  <si>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</si>
  <si>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</si>
  <si>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</si>
  <si>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</si>
  <si>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</si>
  <si>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</si>
  <si>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</si>
  <si>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</si>
  <si>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</si>
  <si>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</si>
  <si>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</si>
  <si>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</si>
  <si>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</si>
  <si>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</si>
  <si>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</si>
  <si>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</si>
  <si>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</si>
  <si>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</si>
  <si>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</si>
  <si>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</si>
  <si>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</si>
  <si>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</si>
  <si>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</si>
  <si>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</si>
  <si>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</si>
  <si>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</si>
  <si>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</si>
  <si>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</si>
  <si>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</si>
  <si>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</si>
  <si>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</si>
  <si>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</si>
  <si>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</si>
  <si>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</si>
  <si>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</si>
  <si>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</si>
  <si>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</si>
  <si>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</si>
  <si>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</si>
  <si>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</si>
  <si>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</si>
  <si>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</si>
  <si>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</si>
  <si>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</si>
  <si>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</si>
  <si>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</si>
  <si>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</si>
  <si>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</si>
  <si>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</si>
  <si>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</si>
  <si>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</si>
  <si>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</si>
  <si>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</si>
  <si>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</si>
  <si>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</si>
  <si>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</si>
  <si>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</si>
  <si>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</si>
  <si>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</si>
  <si>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</si>
  <si>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</si>
  <si>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</si>
  <si>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</si>
  <si>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</si>
  <si>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</si>
  <si>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</si>
  <si>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</si>
  <si>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</si>
  <si>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</si>
  <si>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</si>
  <si>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</si>
  <si>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</si>
  <si>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</si>
  <si>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</si>
  <si>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</si>
  <si>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</si>
  <si>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</si>
  <si>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</si>
  <si>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</si>
  <si>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</si>
  <si>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</si>
  <si>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</si>
  <si>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</si>
  <si>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</si>
  <si>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</si>
  <si>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</si>
  <si>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</si>
  <si>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</si>
  <si>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</si>
  <si>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</si>
  <si>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</si>
  <si>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</si>
  <si>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</si>
  <si>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</si>
  <si>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</si>
  <si>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</si>
  <si>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</si>
  <si>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</si>
  <si>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</si>
  <si>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</si>
  <si>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</si>
  <si>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</si>
  <si>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</si>
  <si>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</si>
  <si>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</si>
  <si>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</si>
  <si>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</si>
  <si>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</si>
  <si>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</si>
  <si>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</si>
  <si>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</si>
  <si>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</si>
  <si>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</si>
  <si>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</si>
  <si>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</si>
  <si>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</si>
  <si>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</si>
  <si>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</si>
  <si>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</si>
  <si>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</si>
  <si>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</si>
  <si>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</si>
  <si>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</si>
  <si>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</si>
  <si>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</si>
  <si>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</si>
  <si>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</si>
  <si>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</si>
  <si>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</si>
  <si>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</si>
  <si>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</si>
  <si>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</si>
  <si>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</si>
  <si>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</si>
  <si>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</si>
  <si>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</si>
  <si>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</si>
  <si>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</si>
  <si>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</si>
  <si>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</si>
  <si>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</si>
  <si>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</si>
  <si>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</si>
  <si>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</si>
  <si>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</si>
  <si>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</si>
  <si>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</si>
  <si>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</si>
  <si>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</si>
  <si>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</si>
  <si>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</si>
  <si>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</si>
  <si>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</si>
  <si>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</si>
  <si>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</si>
  <si>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</si>
  <si>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</si>
  <si>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</si>
  <si>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</si>
  <si>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</si>
  <si>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</si>
  <si>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</si>
  <si>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</si>
  <si>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</si>
  <si>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</si>
  <si>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</si>
  <si>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</si>
  <si>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</si>
  <si>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</si>
  <si>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</si>
  <si>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</si>
  <si>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</si>
  <si>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</si>
  <si>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</si>
  <si>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</si>
  <si>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</si>
  <si>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</si>
  <si>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</si>
  <si>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</si>
  <si>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</si>
  <si>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</si>
  <si>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</si>
  <si>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</si>
  <si>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</si>
  <si>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</si>
  <si>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</si>
  <si>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</si>
  <si>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</si>
  <si>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</si>
  <si>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</si>
  <si>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</si>
  <si>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</si>
  <si>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</si>
  <si>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</si>
  <si>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</si>
  <si>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</si>
  <si>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</si>
  <si>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</si>
  <si>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</si>
  <si>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</si>
  <si>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</si>
  <si>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</si>
  <si>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</si>
  <si>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</si>
  <si>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</si>
  <si>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</si>
  <si>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</si>
  <si>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</si>
  <si>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</si>
  <si>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</si>
  <si>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</si>
  <si>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</si>
  <si>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</si>
  <si>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</si>
  <si>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</si>
  <si>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</si>
  <si>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</si>
  <si>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</si>
  <si>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</si>
  <si>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</si>
  <si>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</si>
  <si>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</si>
  <si>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</si>
  <si>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</si>
  <si>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</si>
  <si>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</si>
  <si>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</si>
  <si>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</si>
  <si>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</si>
  <si>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</si>
  <si>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</si>
  <si>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</si>
  <si>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</si>
  <si>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</si>
  <si>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</si>
  <si>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</si>
  <si>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</si>
  <si>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</si>
  <si>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</si>
  <si>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</si>
  <si>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</si>
  <si>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</si>
  <si>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</si>
  <si>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</si>
  <si>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</si>
  <si>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</si>
  <si>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</si>
  <si>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</si>
  <si>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</si>
  <si>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</si>
  <si>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</si>
  <si>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</si>
  <si>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</si>
  <si>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</si>
  <si>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</si>
  <si>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</si>
  <si>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</si>
  <si>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</si>
  <si>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</si>
  <si>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</si>
  <si>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</si>
  <si>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</si>
  <si>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</si>
  <si>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</si>
  <si>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</si>
  <si>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</si>
  <si>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</si>
  <si>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</si>
  <si>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</si>
  <si>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</si>
  <si>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</si>
  <si>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</si>
  <si>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</si>
  <si>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</si>
  <si>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</si>
  <si>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</si>
  <si>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</si>
  <si>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</si>
  <si>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</si>
  <si>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</si>
  <si>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</si>
  <si>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</si>
  <si>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</si>
  <si>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</si>
  <si>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</si>
  <si>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</si>
  <si>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</si>
  <si>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</si>
  <si>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</si>
  <si>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</si>
  <si>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</si>
  <si>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</si>
  <si>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</si>
  <si>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</si>
  <si>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</si>
  <si>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</si>
  <si>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</si>
  <si>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</si>
  <si>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</si>
  <si>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</si>
  <si>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</si>
  <si>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</si>
  <si>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</si>
  <si>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</si>
  <si>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</si>
  <si>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</si>
  <si>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</si>
  <si>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</si>
  <si>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</si>
  <si>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</si>
  <si>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</si>
  <si>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</si>
  <si>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</si>
  <si>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</si>
  <si>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</si>
  <si>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</si>
  <si>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</si>
  <si>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</si>
  <si>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</si>
  <si>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</si>
  <si>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</si>
  <si>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</si>
  <si>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</si>
  <si>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</si>
  <si>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</si>
  <si>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</si>
  <si>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</si>
  <si>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</si>
  <si>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</si>
  <si>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</si>
  <si>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</si>
  <si>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</si>
  <si>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</si>
  <si>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</si>
  <si>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</si>
  <si>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</si>
  <si>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</si>
  <si>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</si>
  <si>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</si>
  <si>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</si>
  <si>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</si>
  <si>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</si>
  <si>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</si>
  <si>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</si>
  <si>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</si>
  <si>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</si>
  <si>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</si>
  <si>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</si>
  <si>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</si>
  <si>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</si>
  <si>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</si>
  <si>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</si>
  <si>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</si>
  <si>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</si>
  <si>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</si>
  <si>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</si>
  <si>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</si>
  <si>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</si>
  <si>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</si>
  <si>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</si>
  <si>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</si>
  <si>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</si>
  <si>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</si>
  <si>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</si>
  <si>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</si>
  <si>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</si>
  <si>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</si>
  <si>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</si>
  <si>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</si>
  <si>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</si>
  <si>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</si>
  <si>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</si>
  <si>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</si>
  <si>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</si>
  <si>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</si>
  <si>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</si>
  <si>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</si>
  <si>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</si>
  <si>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</si>
  <si>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</si>
  <si>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</si>
  <si>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</si>
  <si>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</si>
  <si>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</si>
  <si>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</si>
  <si>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</si>
  <si>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</si>
  <si>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</si>
  <si>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</si>
  <si>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</si>
  <si>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</si>
  <si>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</si>
  <si>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</si>
  <si>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</si>
  <si>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</si>
  <si>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</si>
  <si>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</si>
  <si>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</si>
  <si>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</si>
  <si>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</si>
  <si>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</si>
  <si>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</si>
  <si>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</si>
  <si>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</si>
  <si>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</si>
  <si>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</si>
  <si>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</si>
  <si>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</si>
  <si>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</si>
  <si>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</si>
  <si>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</si>
  <si>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</si>
  <si>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</si>
  <si>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</si>
  <si>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</si>
  <si>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</si>
  <si>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</si>
  <si>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</si>
  <si>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</si>
  <si>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</si>
  <si>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</si>
  <si>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</si>
  <si>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</si>
  <si>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</si>
  <si>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</si>
  <si>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</si>
  <si>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</si>
  <si>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</si>
  <si>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</si>
  <si>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</si>
  <si>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</si>
  <si>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</si>
  <si>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</si>
  <si>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</si>
  <si>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</si>
  <si>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</si>
  <si>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</si>
  <si>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</si>
  <si>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</si>
  <si>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</si>
  <si>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</si>
  <si>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</si>
  <si>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</si>
  <si>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</si>
  <si>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</si>
  <si>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</si>
  <si>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</si>
  <si>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</si>
  <si>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</si>
  <si>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</si>
  <si>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</si>
  <si>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</si>
  <si>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</si>
  <si>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</si>
  <si>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</si>
  <si>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</si>
  <si>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</si>
  <si>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</si>
  <si>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</si>
  <si>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</si>
  <si>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</si>
  <si>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</si>
  <si>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</si>
  <si>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</si>
  <si>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</si>
  <si>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</si>
  <si>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</si>
  <si>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</si>
  <si>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</si>
  <si>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</si>
  <si>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</si>
  <si>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</si>
  <si>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</si>
  <si>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</si>
  <si>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</si>
  <si>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</si>
  <si>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</si>
  <si>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</si>
  <si>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</si>
  <si>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</si>
  <si>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</si>
  <si>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</si>
  <si>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</si>
  <si>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</si>
  <si>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</si>
  <si>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</si>
  <si>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</si>
  <si>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</si>
  <si>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</si>
  <si>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</si>
  <si>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</si>
  <si>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</si>
  <si>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</si>
  <si>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</si>
  <si>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</si>
  <si>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</si>
  <si>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</si>
  <si>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</si>
  <si>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</si>
  <si>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</si>
  <si>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</si>
  <si>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</si>
  <si>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</si>
  <si>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</si>
  <si>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</si>
  <si>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</si>
  <si>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</si>
  <si>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</si>
  <si>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</si>
  <si>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</si>
  <si>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</si>
  <si>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</si>
  <si>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</si>
  <si>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</si>
  <si>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</si>
  <si>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</si>
  <si>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</si>
  <si>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</si>
  <si>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</si>
  <si>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</si>
  <si>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</si>
  <si>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</si>
  <si>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</si>
  <si>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</si>
  <si>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</si>
  <si>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</si>
  <si>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</si>
  <si>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</si>
  <si>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</si>
  <si>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</si>
  <si>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</si>
  <si>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</si>
  <si>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</si>
  <si>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</si>
  <si>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</si>
  <si>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</si>
  <si>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</si>
  <si>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</si>
  <si>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</si>
  <si>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</si>
  <si>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</si>
  <si>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</si>
  <si>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</si>
  <si>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</si>
  <si>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</si>
  <si>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</si>
  <si>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</si>
  <si>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</si>
  <si>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</si>
  <si>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</si>
  <si>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</si>
  <si>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</si>
  <si>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</si>
  <si>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</si>
  <si>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</si>
  <si>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</si>
  <si>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</si>
  <si>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</si>
  <si>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</si>
  <si>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</si>
  <si>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</si>
  <si>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</si>
  <si>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</si>
  <si>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</si>
  <si>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</si>
  <si>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</si>
  <si>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</si>
  <si>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</si>
  <si>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</si>
  <si>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</si>
  <si>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</si>
  <si>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</si>
  <si>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</si>
  <si>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</si>
  <si>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</si>
  <si>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</si>
  <si>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</si>
  <si>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</si>
  <si>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</si>
  <si>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</si>
  <si>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</si>
  <si>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</si>
  <si>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</si>
  <si>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</si>
  <si>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</si>
  <si>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</si>
  <si>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</si>
  <si>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</si>
  <si>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</si>
  <si>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</si>
  <si>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</si>
  <si>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</si>
  <si>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</si>
  <si>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</si>
  <si>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</si>
  <si>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</si>
  <si>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</si>
  <si>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</si>
  <si>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</si>
  <si>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</si>
  <si>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</si>
  <si>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</si>
  <si>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</si>
  <si>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</si>
  <si>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</si>
  <si>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</si>
  <si>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</si>
  <si>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</si>
  <si>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</si>
  <si>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</si>
  <si>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</si>
  <si>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</si>
  <si>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</si>
  <si>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</si>
  <si>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</si>
  <si>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</si>
  <si>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</si>
  <si>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</si>
  <si>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</si>
  <si>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</si>
  <si>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</si>
  <si>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</si>
  <si>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</si>
  <si>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</si>
  <si>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</si>
  <si>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</si>
  <si>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</si>
  <si>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</si>
  <si>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</si>
  <si>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</si>
  <si>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</si>
  <si>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</si>
  <si>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</si>
  <si>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</si>
  <si>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</si>
  <si>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</si>
  <si>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</si>
  <si>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</si>
  <si>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</si>
  <si>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</si>
  <si>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</si>
  <si>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</si>
  <si>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</si>
  <si>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</si>
  <si>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</si>
  <si>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</si>
  <si>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</si>
  <si>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</si>
  <si>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</si>
  <si>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</si>
  <si>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</si>
  <si>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</si>
  <si>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</si>
  <si>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</si>
  <si>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</si>
  <si>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</si>
  <si>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</si>
  <si>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</si>
  <si>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</si>
  <si>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</si>
  <si>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</si>
  <si>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</si>
  <si>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</si>
  <si>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</si>
  <si>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</si>
  <si>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</si>
  <si>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</si>
  <si>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</si>
  <si>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</si>
  <si>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</si>
  <si>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</si>
  <si>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</si>
  <si>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</si>
  <si>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</si>
  <si>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</si>
  <si>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</si>
  <si>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</si>
  <si>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</si>
  <si>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</si>
  <si>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</si>
  <si>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</si>
  <si>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</si>
  <si>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</si>
  <si>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</si>
  <si>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</si>
  <si>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</si>
  <si>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</si>
  <si>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</si>
  <si>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</si>
  <si>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</si>
  <si>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</si>
  <si>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</si>
  <si>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</si>
  <si>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</si>
  <si>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</si>
  <si>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</si>
  <si>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</si>
  <si>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</si>
  <si>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</si>
  <si>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</si>
  <si>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</si>
  <si>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</si>
  <si>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</si>
  <si>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</si>
  <si>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</si>
  <si>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</si>
  <si>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</si>
  <si>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</si>
  <si>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</si>
  <si>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</si>
  <si>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</si>
  <si>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</si>
  <si>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</si>
  <si>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</si>
  <si>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</si>
  <si>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</si>
  <si>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</si>
  <si>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</si>
  <si>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</si>
  <si>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</si>
  <si>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</si>
  <si>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</si>
  <si>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</si>
  <si>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</si>
  <si>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</si>
  <si>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</si>
  <si>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</si>
  <si>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</si>
  <si>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</si>
  <si>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</si>
  <si>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</si>
  <si>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</si>
  <si>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</si>
  <si>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</si>
  <si>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</si>
  <si>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</si>
  <si>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</si>
  <si>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</si>
  <si>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</si>
  <si>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</si>
  <si>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</si>
  <si>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</si>
  <si>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</si>
  <si>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</si>
  <si>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</si>
  <si>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</si>
  <si>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</si>
  <si>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</si>
  <si>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</si>
  <si>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</si>
  <si>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</si>
  <si>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</si>
  <si>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</si>
  <si>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</si>
  <si>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</si>
  <si>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</si>
  <si>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</si>
  <si>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</si>
  <si>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</si>
  <si>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</si>
  <si>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</si>
  <si>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</si>
  <si>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</si>
  <si>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</si>
  <si>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</si>
  <si>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</si>
  <si>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</si>
  <si>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</si>
  <si>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</si>
  <si>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</si>
  <si>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</si>
  <si>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</si>
  <si>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</si>
  <si>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</si>
  <si>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</si>
  <si>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</si>
  <si>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</si>
  <si>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</si>
  <si>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</si>
  <si>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</si>
  <si>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</si>
  <si>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</si>
  <si>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</si>
  <si>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</si>
  <si>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</si>
  <si>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</si>
  <si>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</si>
  <si>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</si>
  <si>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</si>
  <si>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</si>
  <si>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</si>
  <si>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</si>
  <si>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</si>
  <si>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</si>
  <si>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</si>
  <si>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</si>
  <si>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</si>
  <si>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</si>
  <si>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</si>
  <si>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</si>
  <si>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</si>
  <si>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</si>
  <si>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</si>
  <si>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</si>
  <si>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</si>
  <si>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</si>
  <si>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</si>
  <si>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</si>
  <si>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</si>
  <si>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</si>
  <si>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</si>
  <si>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</si>
  <si>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</si>
  <si>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</si>
  <si>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</si>
  <si>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</si>
  <si>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</si>
  <si>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</si>
  <si>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</si>
  <si>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</si>
  <si>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</si>
  <si>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</si>
  <si>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</si>
  <si>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</si>
  <si>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</si>
  <si>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</si>
  <si>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</si>
  <si>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</si>
  <si>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</si>
  <si>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</si>
  <si>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</si>
  <si>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</si>
  <si>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</si>
  <si>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</si>
  <si>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</si>
  <si>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</si>
  <si>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</si>
  <si>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</si>
  <si>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</si>
  <si>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</si>
  <si>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</si>
  <si>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</si>
  <si>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</si>
  <si>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</si>
  <si>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</si>
  <si>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</si>
  <si>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</si>
  <si>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</si>
  <si>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</si>
  <si>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</si>
  <si>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</si>
  <si>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</si>
  <si>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</si>
  <si>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</si>
  <si>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</si>
  <si>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</si>
  <si>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</si>
  <si>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</si>
  <si>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</si>
  <si>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</si>
  <si>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</si>
  <si>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</si>
  <si>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</si>
  <si>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</si>
  <si>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</si>
  <si>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</si>
  <si>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</si>
  <si>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</si>
  <si>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</si>
  <si>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</si>
  <si>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</si>
  <si>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</si>
  <si>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</si>
  <si>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</si>
  <si>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</si>
  <si>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</si>
  <si>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</si>
  <si>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</si>
  <si>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</si>
  <si>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</si>
  <si>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</si>
  <si>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</si>
  <si>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</si>
  <si>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</si>
  <si>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</si>
  <si>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</si>
  <si>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</si>
  <si>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</si>
  <si>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</si>
  <si>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</si>
  <si>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</si>
  <si>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</si>
  <si>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</si>
  <si>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</si>
  <si>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</si>
  <si>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</si>
  <si>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</si>
  <si>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</si>
  <si>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</si>
  <si>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</si>
  <si>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</si>
  <si>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</si>
  <si>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</si>
  <si>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</si>
  <si>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</si>
  <si>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</si>
  <si>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</si>
  <si>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</si>
  <si>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</si>
  <si>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</si>
  <si>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</si>
  <si>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</si>
  <si>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</si>
  <si>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</si>
  <si>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</si>
  <si>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</si>
  <si>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</si>
  <si>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</si>
  <si>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</si>
  <si>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</si>
  <si>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</si>
  <si>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</si>
  <si>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</si>
  <si>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</si>
  <si>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</si>
  <si>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</si>
  <si>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</si>
  <si>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</si>
  <si>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</si>
  <si>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</si>
  <si>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</si>
  <si>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Franklin</t>
  </si>
  <si>
    <t>Imel, Franklin</t>
  </si>
  <si>
    <t>Street</t>
  </si>
  <si>
    <t>Zip</t>
  </si>
  <si>
    <t>Jason</t>
  </si>
  <si>
    <t>Wilburn</t>
  </si>
  <si>
    <t>20209 Woodcreek Blvd</t>
  </si>
  <si>
    <t>jason.m.wilburn@gmail.com</t>
  </si>
  <si>
    <t>Livonia</t>
  </si>
  <si>
    <t>Mullins, Ethan</t>
  </si>
  <si>
    <t>Wilburn, Jason</t>
  </si>
  <si>
    <t>Wilburn, Colin</t>
  </si>
  <si>
    <t>Commerce Township</t>
  </si>
  <si>
    <t>Emily</t>
  </si>
  <si>
    <t>Mullins</t>
  </si>
  <si>
    <t>32425 Dohany Dr</t>
  </si>
  <si>
    <t>248-763-3735</t>
  </si>
  <si>
    <t>emiskewl@aol.com</t>
  </si>
  <si>
    <t>Ethan</t>
  </si>
  <si>
    <t>Genslak, Noah</t>
  </si>
  <si>
    <t>...</t>
  </si>
  <si>
    <t>YYIme</t>
  </si>
  <si>
    <t>AAIme</t>
  </si>
  <si>
    <t>YYMul</t>
  </si>
  <si>
    <t>AAWil</t>
  </si>
  <si>
    <t>YYWil</t>
  </si>
  <si>
    <t>No Info</t>
  </si>
  <si>
    <t>Aspinall, Charles</t>
  </si>
  <si>
    <t>Lzerbonia@sbcglobal.net</t>
  </si>
  <si>
    <t>Zerbonia, Nate</t>
  </si>
  <si>
    <t>YYZer</t>
  </si>
  <si>
    <t>Adults</t>
  </si>
  <si>
    <t>Vestlund, Karl</t>
  </si>
  <si>
    <t>My scout will drive themselves TO camp.</t>
  </si>
  <si>
    <t>My scout will drive themselves HOME.</t>
  </si>
  <si>
    <t>Permanent</t>
  </si>
  <si>
    <t>DRIVE (Self)</t>
  </si>
  <si>
    <t>YYSah</t>
  </si>
  <si>
    <t>UNDERAGE DRIVERS HOME FROM CAMP</t>
  </si>
  <si>
    <t>UNDERAGE DRIVERS TO CAMP</t>
  </si>
  <si>
    <t>Cecilia</t>
  </si>
  <si>
    <t>Vestlund</t>
  </si>
  <si>
    <t>5300 Lancaster Lane</t>
  </si>
  <si>
    <t>cecilia.vestlund@vastergarden.org</t>
  </si>
  <si>
    <t>Karl</t>
  </si>
  <si>
    <t>Rachael</t>
  </si>
  <si>
    <t>Ayotte</t>
  </si>
  <si>
    <t>Cocagne</t>
  </si>
  <si>
    <t>Aspinall</t>
  </si>
  <si>
    <t>38373 Lana Ct</t>
  </si>
  <si>
    <t>248-880-8662</t>
  </si>
  <si>
    <t>braspinall@gmail.com</t>
  </si>
  <si>
    <t>Charles</t>
  </si>
  <si>
    <t>Britta</t>
  </si>
  <si>
    <t>Genslak</t>
  </si>
  <si>
    <t>25127 Lyncastle Street</t>
  </si>
  <si>
    <t>btewilliager@yahoo.com</t>
  </si>
  <si>
    <t>Noah</t>
  </si>
  <si>
    <t>Sekimura</t>
  </si>
  <si>
    <t>26419 Fieldstone Dr</t>
  </si>
  <si>
    <t>Novi</t>
  </si>
  <si>
    <t>248-303-4056</t>
  </si>
  <si>
    <t>Kanta</t>
  </si>
  <si>
    <t>Braelen</t>
  </si>
  <si>
    <t>McComb</t>
  </si>
  <si>
    <t>24282 Broadview</t>
  </si>
  <si>
    <t>248-361-0344</t>
  </si>
  <si>
    <t>mjapenga@msn.com</t>
  </si>
  <si>
    <t>Heather</t>
  </si>
  <si>
    <t>28985 Glenarden St</t>
  </si>
  <si>
    <t>fauna1975@yahoo.com</t>
  </si>
  <si>
    <t>Benjamin</t>
  </si>
  <si>
    <t>Mortlock</t>
  </si>
  <si>
    <t>Ed</t>
  </si>
  <si>
    <t>30127 Ravenscroft St</t>
  </si>
  <si>
    <t>ecocagne@hotmail.com</t>
  </si>
  <si>
    <t>Arthur</t>
  </si>
  <si>
    <t>YYVes</t>
  </si>
  <si>
    <t>Ayotte, Rachael</t>
  </si>
  <si>
    <t>AAAyo</t>
  </si>
  <si>
    <t>AACoc</t>
  </si>
  <si>
    <t>YYAsp</t>
  </si>
  <si>
    <t>YYGen</t>
  </si>
  <si>
    <t>Sekimura, Kanta</t>
  </si>
  <si>
    <t>YYSek</t>
  </si>
  <si>
    <t>McComb, Braelen</t>
  </si>
  <si>
    <t>YYMcC</t>
  </si>
  <si>
    <t>Mortlock, Benjamin</t>
  </si>
  <si>
    <t>YYMor</t>
  </si>
  <si>
    <t>Cocagne, Arthur</t>
  </si>
  <si>
    <t>YYCoc</t>
  </si>
  <si>
    <t>Nathan</t>
  </si>
  <si>
    <t>Frank A Albanese</t>
  </si>
  <si>
    <t>Albanese</t>
  </si>
  <si>
    <t>36875 Howard Road</t>
  </si>
  <si>
    <t>248-835-3606</t>
  </si>
  <si>
    <t>frank.albanese@me.com</t>
  </si>
  <si>
    <t>Jonathan</t>
  </si>
  <si>
    <t>YYAlb</t>
  </si>
  <si>
    <t>Albanese, Jonathan</t>
  </si>
  <si>
    <t xml:space="preserve">Molly </t>
  </si>
  <si>
    <t>Japenga</t>
  </si>
  <si>
    <t>Robert</t>
  </si>
  <si>
    <t>Sheetz</t>
  </si>
  <si>
    <t>22831 Albion Ave</t>
  </si>
  <si>
    <t>robsheetz91@gmail.com</t>
  </si>
  <si>
    <t>Sheetz, Robert</t>
  </si>
  <si>
    <t>YYShe</t>
  </si>
  <si>
    <t>Albanese, Frank</t>
  </si>
  <si>
    <t>AAAlb</t>
  </si>
  <si>
    <t>Christopher</t>
  </si>
  <si>
    <t>Ely</t>
  </si>
  <si>
    <t>19554 Hardy St</t>
  </si>
  <si>
    <t>chris.ely13@gmail.com</t>
  </si>
  <si>
    <t>248 880 5079</t>
  </si>
  <si>
    <t>Pallavi</t>
  </si>
  <si>
    <t>Bapat</t>
  </si>
  <si>
    <t>20110 Angling St</t>
  </si>
  <si>
    <t>Vyom</t>
  </si>
  <si>
    <t>Sahasrabuddhe</t>
  </si>
  <si>
    <t>Ely, Christopher</t>
  </si>
  <si>
    <t>AAEly</t>
  </si>
  <si>
    <t>Recinto, Everett</t>
  </si>
  <si>
    <t>YYRec</t>
  </si>
  <si>
    <t>Has Ride (Mullins)</t>
  </si>
  <si>
    <t>Stevens, Greg</t>
  </si>
  <si>
    <t>AASte</t>
  </si>
  <si>
    <t>Chris (CB)</t>
  </si>
  <si>
    <t>Barry</t>
  </si>
  <si>
    <t>23350 Barfield St</t>
  </si>
  <si>
    <t>cbarry05@gmail.com</t>
  </si>
  <si>
    <t>Tyler</t>
  </si>
  <si>
    <t>Kenna</t>
  </si>
  <si>
    <t>Kenna, Tyler</t>
  </si>
  <si>
    <t>YYKen</t>
  </si>
  <si>
    <t>Jeffrey</t>
  </si>
  <si>
    <t>274-277-2676</t>
  </si>
  <si>
    <t>XXXXXXXXXX</t>
  </si>
  <si>
    <t>28164 Wildwood Trl</t>
  </si>
  <si>
    <t>Phillips</t>
  </si>
  <si>
    <t>734-558-1458</t>
  </si>
  <si>
    <t>Cameron</t>
  </si>
  <si>
    <t>Todd</t>
  </si>
  <si>
    <t>Rouse</t>
  </si>
  <si>
    <t>3736 Loch Bend Dr</t>
  </si>
  <si>
    <t>toddrouse@bex.net</t>
  </si>
  <si>
    <t>Peyton</t>
  </si>
  <si>
    <t>Phillips, Cameron</t>
  </si>
  <si>
    <t>YYPhi</t>
  </si>
  <si>
    <t>Rouse, Peyton</t>
  </si>
  <si>
    <t>YYRou</t>
  </si>
  <si>
    <t>AAMal</t>
  </si>
  <si>
    <t>2940 Remington Oaks</t>
  </si>
  <si>
    <t>Kouta</t>
  </si>
  <si>
    <t>Horiguchi</t>
  </si>
  <si>
    <t>Koutahoriguchi0119@gmail.com</t>
  </si>
  <si>
    <t>YYHor</t>
  </si>
  <si>
    <t>Youth &amp; Siblings</t>
  </si>
  <si>
    <t>mspallavibapat@gmail.com</t>
  </si>
  <si>
    <t>Tonya</t>
  </si>
  <si>
    <t>Leckenby</t>
  </si>
  <si>
    <t>23863 Beacon Dr</t>
  </si>
  <si>
    <t>48336-2511</t>
  </si>
  <si>
    <t>ttratliff@hotmail.com</t>
  </si>
  <si>
    <t>CHARLES</t>
  </si>
  <si>
    <t>LECKENBY</t>
  </si>
  <si>
    <t>23863 Beacon</t>
  </si>
  <si>
    <t>586-556-7921</t>
  </si>
  <si>
    <t>21222 Larkspur St</t>
  </si>
  <si>
    <t>jdely@sbcglobal.net</t>
  </si>
  <si>
    <t>wife:  Ellen</t>
  </si>
  <si>
    <t>Parr</t>
  </si>
  <si>
    <t>318 E. LaSalle Ave.</t>
  </si>
  <si>
    <t>Royal Oak</t>
  </si>
  <si>
    <t>248-890-1742</t>
  </si>
  <si>
    <t>benny83@gmail.com</t>
  </si>
  <si>
    <t>Evan</t>
  </si>
  <si>
    <t>Ben</t>
  </si>
  <si>
    <t>Ramkumar</t>
  </si>
  <si>
    <t>Nithin</t>
  </si>
  <si>
    <t>ramkumar_g@hotmail.com</t>
  </si>
  <si>
    <t>Kent</t>
  </si>
  <si>
    <t>Cowell</t>
  </si>
  <si>
    <t>21198 Goldsmith</t>
  </si>
  <si>
    <t>kentgcowell@gmail.com</t>
  </si>
  <si>
    <t>Temporary</t>
  </si>
  <si>
    <t>mark</t>
  </si>
  <si>
    <t>makowski</t>
  </si>
  <si>
    <t>30604 Shiawassee Rd</t>
  </si>
  <si>
    <t>MMakowski76@gmail.com</t>
  </si>
  <si>
    <t>matt</t>
  </si>
  <si>
    <t>Andy</t>
  </si>
  <si>
    <t>8178 Manchester Dr</t>
  </si>
  <si>
    <t>Grand Blanc</t>
  </si>
  <si>
    <t>acocagne@comcast.net</t>
  </si>
  <si>
    <t>Braelen McComb</t>
  </si>
  <si>
    <t>Jill</t>
  </si>
  <si>
    <t>Shork</t>
  </si>
  <si>
    <t>Wayne</t>
  </si>
  <si>
    <t>734-502-6659</t>
  </si>
  <si>
    <t>shorkj1@gee-edu.com</t>
  </si>
  <si>
    <t>Dhanshree</t>
  </si>
  <si>
    <t>Jakhalekar</t>
  </si>
  <si>
    <t>35761 N Grandview Ct Apt 30105</t>
  </si>
  <si>
    <t>812-603-2336</t>
  </si>
  <si>
    <t>kdhanshree1@gmail.com</t>
  </si>
  <si>
    <t>Surya</t>
  </si>
  <si>
    <t>Joanna</t>
  </si>
  <si>
    <t>Pawelek</t>
  </si>
  <si>
    <t>7129 Magnolia ln</t>
  </si>
  <si>
    <t>Waterford</t>
  </si>
  <si>
    <t>joanna.m.pawelek@gmail.com</t>
  </si>
  <si>
    <t>Mark</t>
  </si>
  <si>
    <t>Choma</t>
  </si>
  <si>
    <t>7129, Magnolia Ln</t>
  </si>
  <si>
    <t>Ian</t>
  </si>
  <si>
    <t>Maguire</t>
  </si>
  <si>
    <t>23923 Susan Drive</t>
  </si>
  <si>
    <t>swimrage1650@yahoo.com</t>
  </si>
  <si>
    <t>Logan</t>
  </si>
  <si>
    <t>TIM</t>
  </si>
  <si>
    <t>SWAFFORD</t>
  </si>
  <si>
    <t>34356 GLOUSTER CIR</t>
  </si>
  <si>
    <t>FARMINGTON HILLS</t>
  </si>
  <si>
    <t>48331-1518</t>
  </si>
  <si>
    <t>TIMSWAFFORD@YAHOO.COM</t>
  </si>
  <si>
    <t>Reuben</t>
  </si>
  <si>
    <t>Swafford</t>
  </si>
  <si>
    <t>Janine</t>
  </si>
  <si>
    <t>Smith</t>
  </si>
  <si>
    <t>Wixom</t>
  </si>
  <si>
    <t>LECKENBY, CHARLES</t>
  </si>
  <si>
    <t>YYLEC</t>
  </si>
  <si>
    <t>Ely, Jeffrey</t>
  </si>
  <si>
    <t>Parr, Evan</t>
  </si>
  <si>
    <t>YYPar</t>
  </si>
  <si>
    <t>Parr, Ben</t>
  </si>
  <si>
    <t>AAPar</t>
  </si>
  <si>
    <t>Ramkumar, Nithin</t>
  </si>
  <si>
    <t>YYRam</t>
  </si>
  <si>
    <t>Cowell, Kent</t>
  </si>
  <si>
    <t>YYCow</t>
  </si>
  <si>
    <t>makowski, matt</t>
  </si>
  <si>
    <t>YYmak</t>
  </si>
  <si>
    <t>Cocagne, Andy</t>
  </si>
  <si>
    <t>Shork, Jill</t>
  </si>
  <si>
    <t>AASho</t>
  </si>
  <si>
    <t>Jakhalekar, Surya</t>
  </si>
  <si>
    <t>YYJak</t>
  </si>
  <si>
    <t>Choma, Mark</t>
  </si>
  <si>
    <t>YYCho</t>
  </si>
  <si>
    <t>Choma, Arthur</t>
  </si>
  <si>
    <t>Maguire, Logan</t>
  </si>
  <si>
    <t>YYMag</t>
  </si>
  <si>
    <t>Swafford, Reuben</t>
  </si>
  <si>
    <t>YYSwa</t>
  </si>
  <si>
    <t>YYSmi</t>
  </si>
  <si>
    <t>Has Ride (McComb)</t>
  </si>
  <si>
    <t>Gustavo Rodolfo</t>
  </si>
  <si>
    <t>Baca Prieto</t>
  </si>
  <si>
    <t>3994 Wexford Dr</t>
  </si>
  <si>
    <t>rodolfobacap@gmail.com</t>
  </si>
  <si>
    <t>Said</t>
  </si>
  <si>
    <t>Baca Mora</t>
  </si>
  <si>
    <t>Rose</t>
  </si>
  <si>
    <t>Rodrigues</t>
  </si>
  <si>
    <t>24702 Independence Drive 1102</t>
  </si>
  <si>
    <t>Farmington HIlls</t>
  </si>
  <si>
    <t>Francisco</t>
  </si>
  <si>
    <t>YYBac</t>
  </si>
  <si>
    <t>YYRod</t>
  </si>
  <si>
    <t>William</t>
  </si>
  <si>
    <t>Ryan</t>
  </si>
  <si>
    <t>29500 Moran St.</t>
  </si>
  <si>
    <t>wpryan3@gmail.com</t>
  </si>
  <si>
    <t>Liam</t>
  </si>
  <si>
    <t>29500 Moran</t>
  </si>
  <si>
    <t>Chuck Leckenby</t>
  </si>
  <si>
    <t>Ryan, Liam</t>
  </si>
  <si>
    <t>YYRya</t>
  </si>
  <si>
    <t>Has Ride (Leckenby)</t>
  </si>
  <si>
    <t>2023 Crossroads Ranch Bonanza</t>
  </si>
  <si>
    <t>(emailed on Wed)</t>
  </si>
  <si>
    <t>2023 Webelosfest</t>
  </si>
  <si>
    <t>Lower Huron Metropark Group Camp</t>
  </si>
  <si>
    <t>WEBELOSFEST (179 SCOUTS REGISTRATION)</t>
  </si>
  <si>
    <t>Schultz</t>
  </si>
  <si>
    <t>Brenda Schultz,</t>
  </si>
  <si>
    <t>248-930-1774</t>
  </si>
  <si>
    <t>Please find a ride for my scout HOME.</t>
  </si>
  <si>
    <t>Phillabaum</t>
  </si>
  <si>
    <t>248-980-5441</t>
  </si>
  <si>
    <t>mark.phillabaum@gmail.com</t>
  </si>
  <si>
    <t>cphillab@yahoo.com</t>
  </si>
  <si>
    <t>To Camp with Leckenbys</t>
  </si>
  <si>
    <t>From camp with Ryans</t>
  </si>
  <si>
    <t>Regina</t>
  </si>
  <si>
    <t>Carson</t>
  </si>
  <si>
    <t>26479 Greythorne Trail</t>
  </si>
  <si>
    <t>reginajcarson@gmail.com</t>
  </si>
  <si>
    <t>Alaina</t>
  </si>
  <si>
    <t>Edward</t>
  </si>
  <si>
    <t>This will be Eddie's first time camping without a parent.</t>
  </si>
  <si>
    <t>No</t>
  </si>
  <si>
    <t>Miyuki</t>
  </si>
  <si>
    <t>248-843-1275</t>
  </si>
  <si>
    <t>sekimura.miyuki@gmail.com</t>
  </si>
  <si>
    <t>Budgery</t>
  </si>
  <si>
    <t>jillshork@outlook.com</t>
  </si>
  <si>
    <t>Shorkj1@gee-edu.com</t>
  </si>
  <si>
    <t>Ryan is coming for the day on Saturday Only.  He will not be spending the night at all</t>
  </si>
  <si>
    <t>248-308-4968</t>
  </si>
  <si>
    <t>colinsmith0119@gmail.com</t>
  </si>
  <si>
    <t>I promised a ride to Braelen McComb</t>
  </si>
  <si>
    <t>Norman</t>
  </si>
  <si>
    <t>Klawender Sr</t>
  </si>
  <si>
    <t>21799 Cass St.</t>
  </si>
  <si>
    <t>Klawender Jr</t>
  </si>
  <si>
    <t>248-704-1845</t>
  </si>
  <si>
    <t>nklawenderjr@gmail.com</t>
  </si>
  <si>
    <t>Male</t>
  </si>
  <si>
    <t>Norman's availability for this campout will depend on his high school soccer  team's soccer plaooffs.</t>
  </si>
  <si>
    <t>Ganesan</t>
  </si>
  <si>
    <t>28284 Golf Pointe Blvd</t>
  </si>
  <si>
    <t>utubegod123@gmail.com</t>
  </si>
  <si>
    <t>Jonah</t>
  </si>
  <si>
    <t>Claudia</t>
  </si>
  <si>
    <t>Thompson</t>
  </si>
  <si>
    <t>27538 Bridle Hills Dr</t>
  </si>
  <si>
    <t>248-615-4941</t>
  </si>
  <si>
    <t>Tclaudia401@yahoo.com</t>
  </si>
  <si>
    <t>Austin</t>
  </si>
  <si>
    <t>King</t>
  </si>
  <si>
    <t>27538 Bridle Hills</t>
  </si>
  <si>
    <t>Andrew Cocagne</t>
  </si>
  <si>
    <t>Frank Sr</t>
  </si>
  <si>
    <t>Silvagi</t>
  </si>
  <si>
    <t>Nettesilvagi@gmail.com</t>
  </si>
  <si>
    <t>Frank Jr</t>
  </si>
  <si>
    <t>SILVAGI</t>
  </si>
  <si>
    <t>nettesilvagi@gmail.com</t>
  </si>
  <si>
    <t>Matt</t>
  </si>
  <si>
    <t>agrippa428jp@gmail.com</t>
  </si>
  <si>
    <t>Schultz, Michael</t>
  </si>
  <si>
    <t>AASch</t>
  </si>
  <si>
    <t>AAPhi</t>
  </si>
  <si>
    <t>Carson, Alaina</t>
  </si>
  <si>
    <t>YYCar</t>
  </si>
  <si>
    <t>Carson, Edward</t>
  </si>
  <si>
    <t>AABud</t>
  </si>
  <si>
    <t>YYSho</t>
  </si>
  <si>
    <t xml:space="preserve">Drive to Camp: I promised a ride to Braelen McComb
</t>
  </si>
  <si>
    <t>Klawender Jr, Norman</t>
  </si>
  <si>
    <t>YYKla</t>
  </si>
  <si>
    <t>King, Austin</t>
  </si>
  <si>
    <t>YYKin</t>
  </si>
  <si>
    <t>SILVAGI, Frank Jr</t>
  </si>
  <si>
    <t>YYSIL</t>
  </si>
  <si>
    <t>SILVAGI, Matt</t>
  </si>
  <si>
    <t>AASIL</t>
  </si>
  <si>
    <t>October 20-22, 2023</t>
  </si>
  <si>
    <t xml:space="preserve">Car pool riders, please plan to meet your drivers Friday evening at church at 7pm, unless your driver contacts you to make other arrangements.  Also, please note that there is another group using the church on Friday evenings, so please do not plan to go inside for any reason.  Please meet up in the far corner of the parking lot (where the trailers are usually stored). Note that this trip will take about 45min on Friday evening, depending on traffic and weather.  </t>
  </si>
  <si>
    <t>Lower Huron MetroPark is about a 40min drive away. Drivers should plan to meet their scouts at camp at 10am (meaning, you should leave Farmington Hills area about 9:30am). Unless other arrangements have been made, drivers will be dropping scouts off at their homes.</t>
  </si>
  <si>
    <t>Arriving late after a soccer game, should be there by 10 Fri night.</t>
  </si>
  <si>
    <t>Dan</t>
  </si>
  <si>
    <t>30048 Fernhill Dr</t>
  </si>
  <si>
    <t>Grace</t>
  </si>
  <si>
    <t>Perin</t>
  </si>
  <si>
    <t>gracevictoria@hotmail.com</t>
  </si>
  <si>
    <t>Jeremy</t>
  </si>
  <si>
    <t>Perinpanayagam</t>
  </si>
  <si>
    <t>Bill Ryan</t>
  </si>
  <si>
    <t>nathan.albanese@icloud.com</t>
  </si>
  <si>
    <t>Perinpanayagam, Jeremy</t>
  </si>
  <si>
    <t>YYPer</t>
  </si>
  <si>
    <t>Has Ride (Chuck Leckenby)</t>
  </si>
  <si>
    <t>Has Ride (Ryans)</t>
  </si>
  <si>
    <t xml:space="preserve">Bronson, Evan </t>
  </si>
  <si>
    <t>TTBro</t>
  </si>
  <si>
    <t>Will arrive a little late Fri night (about 8:30pm)</t>
  </si>
  <si>
    <t xml:space="preserve">Dad could drive him home if needed.
</t>
  </si>
  <si>
    <t>DRiVE 4</t>
  </si>
  <si>
    <t>lindman, Jackson</t>
  </si>
  <si>
    <t>Has Ride (Rodrigues)</t>
  </si>
  <si>
    <t>Has Ride(McComb)</t>
  </si>
  <si>
    <t>Has Ride (Aspinal)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</si>
</sst>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sz val="9"/>
      <color rgb="FFFFFFFF"/>
      <name val="Arial"/>
      <family val="2"/>
    </font>
    <font>
      <b/>
      <sz val="10"/>
      <color rgb="FFFF0000"/>
      <name val="Arial"/>
      <family val="2"/>
    </font>
    <font>
      <b/>
      <sz val="10"/>
      <color theme="3"/>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3E3C3C"/>
        <bgColor indexed="64"/>
      </patternFill>
    </fill>
  </fills>
  <borders count="29">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192">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1" xfId="0" applyBorder="1"/>
    <xf numFmtId="0" fontId="0" fillId="0" borderId="11"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5" xfId="0" applyFont="1" applyBorder="1" applyAlignment="1">
      <alignment horizontal="left" vertical="center" wrapText="1"/>
    </xf>
    <xf numFmtId="0" fontId="6" fillId="0" borderId="15"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1" xfId="0" applyFont="1" applyBorder="1"/>
    <xf numFmtId="0" fontId="5" fillId="0" borderId="0" xfId="3"/>
    <xf numFmtId="14" fontId="5" fillId="0" borderId="0" xfId="3" applyNumberFormat="1"/>
    <xf numFmtId="0" fontId="0" fillId="6" borderId="0" xfId="0" applyFill="1"/>
    <xf numFmtId="0" fontId="0" fillId="6" borderId="11" xfId="0" applyFill="1" applyBorder="1"/>
    <xf numFmtId="0" fontId="0" fillId="0" borderId="0" xfId="0" applyAlignment="1">
      <alignment wrapText="1"/>
    </xf>
    <xf numFmtId="0" fontId="6" fillId="6" borderId="0" xfId="0" applyFont="1" applyFill="1"/>
    <xf numFmtId="0" fontId="6" fillId="6" borderId="11" xfId="0" applyFont="1" applyFill="1" applyBorder="1"/>
    <xf numFmtId="0" fontId="6" fillId="0" borderId="11" xfId="0" applyFont="1" applyBorder="1" applyAlignment="1">
      <alignment wrapText="1"/>
    </xf>
    <xf numFmtId="0" fontId="20" fillId="0" borderId="0" xfId="1" applyFont="1" applyAlignment="1" applyProtection="1"/>
    <xf numFmtId="0" fontId="6" fillId="0" borderId="16"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5" xfId="0" applyFont="1" applyBorder="1" applyAlignment="1">
      <alignment horizontal="left" vertical="center" wrapText="1"/>
    </xf>
    <xf numFmtId="0" fontId="8" fillId="7" borderId="18" xfId="1" applyFill="1" applyBorder="1" applyAlignment="1" applyProtection="1">
      <alignment horizontal="center" vertical="center"/>
    </xf>
    <xf numFmtId="0" fontId="22" fillId="7" borderId="19" xfId="0" applyFont="1" applyFill="1" applyBorder="1" applyAlignment="1">
      <alignment vertical="center" wrapText="1"/>
    </xf>
    <xf numFmtId="0" fontId="6" fillId="6" borderId="11"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3" xfId="0" applyFont="1" applyBorder="1"/>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5"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4"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5" xfId="0" applyFont="1" applyFill="1" applyBorder="1" applyAlignment="1">
      <alignment horizontal="center" vertical="center" wrapText="1"/>
    </xf>
    <xf numFmtId="0" fontId="7" fillId="4" borderId="14" xfId="0" applyFont="1" applyFill="1" applyBorder="1" applyAlignment="1">
      <alignment vertical="center" wrapText="1"/>
    </xf>
    <xf numFmtId="0" fontId="7" fillId="8" borderId="14" xfId="0" applyFont="1" applyFill="1" applyBorder="1" applyAlignment="1">
      <alignment vertical="center" wrapText="1"/>
    </xf>
    <xf numFmtId="0" fontId="7" fillId="0" borderId="14" xfId="0" applyFont="1" applyBorder="1" applyAlignment="1">
      <alignment vertical="center"/>
    </xf>
    <xf numFmtId="0" fontId="7" fillId="4" borderId="12"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6" fillId="4" borderId="0" xfId="0" applyFont="1" applyFill="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1"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2" xfId="0"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2" xfId="0" applyFont="1" applyBorder="1"/>
    <xf numFmtId="0" fontId="33" fillId="0" borderId="0" xfId="0" applyFont="1"/>
    <xf numFmtId="22" fontId="6" fillId="0" borderId="0" xfId="0" applyNumberFormat="1" applyFont="1"/>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4" fillId="0" borderId="14" xfId="0" applyFont="1" applyBorder="1"/>
    <xf numFmtId="0" fontId="6" fillId="0" borderId="14" xfId="0" applyFont="1" applyBorder="1"/>
    <xf numFmtId="0" fontId="10" fillId="0" borderId="1" xfId="0" applyFont="1" applyBorder="1" applyAlignment="1">
      <alignment horizontal="center" wrapText="1"/>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8" fillId="0" borderId="0" xfId="1" applyAlignment="1" applyProtection="1"/>
    <xf numFmtId="0" fontId="6" fillId="7" borderId="1" xfId="0" applyFont="1" applyFill="1" applyBorder="1" applyAlignment="1">
      <alignment vertical="top" wrapText="1"/>
    </xf>
    <xf numFmtId="0" fontId="6" fillId="7" borderId="14" xfId="0" applyFont="1" applyFill="1" applyBorder="1"/>
    <xf numFmtId="0" fontId="12" fillId="0" borderId="0" xfId="0" applyFont="1" applyAlignment="1">
      <alignment horizontal="left" wrapText="1"/>
    </xf>
    <xf numFmtId="0" fontId="6" fillId="7" borderId="0" xfId="0" applyFont="1" applyFill="1" applyAlignment="1">
      <alignment horizontal="center" wrapText="1"/>
    </xf>
    <xf numFmtId="0" fontId="6" fillId="4" borderId="10" xfId="0" applyFont="1" applyFill="1" applyBorder="1" applyAlignment="1">
      <alignment horizontal="center" vertical="center" wrapText="1"/>
    </xf>
    <xf numFmtId="0" fontId="34" fillId="0" borderId="0" xfId="0" applyFont="1"/>
    <xf numFmtId="0" fontId="34" fillId="10" borderId="0" xfId="0" applyFont="1" applyFill="1" applyAlignment="1">
      <alignment vertical="center" wrapText="1"/>
    </xf>
    <xf numFmtId="22" fontId="0" fillId="0" borderId="22" xfId="0" applyNumberFormat="1" applyBorder="1"/>
    <xf numFmtId="15" fontId="0" fillId="0" borderId="22" xfId="0" applyNumberFormat="1" applyBorder="1"/>
    <xf numFmtId="0" fontId="35" fillId="0" borderId="0" xfId="0" applyFont="1"/>
    <xf numFmtId="0" fontId="19" fillId="0" borderId="0" xfId="0" applyFont="1" applyAlignment="1">
      <alignment horizontal="left" wrapText="1"/>
    </xf>
    <xf numFmtId="0" fontId="6" fillId="0" borderId="0" xfId="0" applyFont="1" applyAlignment="1">
      <alignment horizontal="center" wrapText="1"/>
    </xf>
    <xf numFmtId="0" fontId="24" fillId="4" borderId="14" xfId="0" applyFont="1" applyFill="1" applyBorder="1" applyAlignment="1">
      <alignment horizontal="left" vertical="center" wrapText="1"/>
    </xf>
    <xf numFmtId="0" fontId="24" fillId="4" borderId="0" xfId="0" applyFont="1" applyFill="1" applyAlignment="1">
      <alignment horizontal="left" vertical="center" wrapText="1"/>
    </xf>
    <xf numFmtId="15" fontId="32" fillId="4" borderId="14" xfId="0" applyNumberFormat="1" applyFont="1" applyFill="1" applyBorder="1" applyAlignment="1">
      <alignment horizontal="left" vertical="center" wrapText="1"/>
    </xf>
    <xf numFmtId="15" fontId="32" fillId="4" borderId="0" xfId="0" applyNumberFormat="1" applyFont="1" applyFill="1" applyAlignment="1">
      <alignment horizontal="left" vertical="center" wrapText="1"/>
    </xf>
    <xf numFmtId="0" fontId="24" fillId="4" borderId="13"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9" borderId="10"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7" fillId="0" borderId="0" xfId="0" applyFont="1" applyAlignment="1">
      <alignment horizontal="center" vertical="center"/>
    </xf>
    <xf numFmtId="0" fontId="6" fillId="0" borderId="14" xfId="0" applyFont="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left" vertical="center" wrapText="1"/>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7" fillId="3" borderId="10" xfId="0" applyFont="1" applyFill="1" applyBorder="1" applyAlignment="1">
      <alignment horizontal="center" vertical="center"/>
    </xf>
    <xf numFmtId="0" fontId="10" fillId="4" borderId="10"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9" borderId="28"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0" borderId="10" xfId="0" applyFont="1" applyBorder="1" applyAlignment="1">
      <alignment horizontal="center" vertical="center" wrapText="1"/>
    </xf>
    <xf numFmtId="0" fontId="36" fillId="0" borderId="0" xfId="0" applyFont="1" applyAlignment="1">
      <alignment horizontal="center"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CCFFFF"/>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56"/>
  <sheetViews>
    <sheetView topLeftCell="A28" workbookViewId="0">
      <selection activeCell="A47" sqref="A47:XFD56"/>
    </sheetView>
  </sheetViews>
  <sheetFormatPr defaultRowHeight="13.2" x14ac:dyDescent="0.25"/>
  <sheetData>
    <row r="1" spans="1:61" x14ac:dyDescent="0.25">
      <c r="A1" t="s">
        <v>1262</v>
      </c>
      <c r="B1" t="s">
        <v>1263</v>
      </c>
      <c r="C1" t="s">
        <v>1264</v>
      </c>
      <c r="D1" t="s">
        <v>1265</v>
      </c>
      <c r="E1" t="s">
        <v>1266</v>
      </c>
      <c r="F1" t="s">
        <v>1267</v>
      </c>
      <c r="G1" t="s">
        <v>1268</v>
      </c>
      <c r="H1" t="s">
        <v>1269</v>
      </c>
      <c r="I1" t="s">
        <v>1270</v>
      </c>
      <c r="J1" t="s">
        <v>1271</v>
      </c>
      <c r="K1" t="s">
        <v>1272</v>
      </c>
      <c r="L1" t="s">
        <v>1273</v>
      </c>
      <c r="M1" t="s">
        <v>1274</v>
      </c>
      <c r="N1" t="s">
        <v>1275</v>
      </c>
      <c r="O1" t="s">
        <v>1276</v>
      </c>
      <c r="P1" t="s">
        <v>1277</v>
      </c>
      <c r="Q1" t="s">
        <v>1278</v>
      </c>
      <c r="R1" t="s">
        <v>1279</v>
      </c>
      <c r="S1" t="s">
        <v>1280</v>
      </c>
      <c r="T1" t="s">
        <v>1281</v>
      </c>
      <c r="U1" t="s">
        <v>1282</v>
      </c>
      <c r="V1" t="s">
        <v>1283</v>
      </c>
      <c r="W1" t="s">
        <v>1284</v>
      </c>
      <c r="X1" t="s">
        <v>1285</v>
      </c>
      <c r="Y1" t="s">
        <v>0</v>
      </c>
      <c r="Z1" t="s">
        <v>1286</v>
      </c>
      <c r="AA1" t="s">
        <v>1</v>
      </c>
      <c r="AB1" t="s">
        <v>1287</v>
      </c>
      <c r="AC1" t="s">
        <v>1288</v>
      </c>
      <c r="AD1" t="s">
        <v>1289</v>
      </c>
      <c r="AE1" t="s">
        <v>1290</v>
      </c>
      <c r="AF1" t="s">
        <v>1291</v>
      </c>
      <c r="AG1" t="s">
        <v>1292</v>
      </c>
      <c r="AH1" t="s">
        <v>1293</v>
      </c>
      <c r="AI1" t="s">
        <v>1294</v>
      </c>
      <c r="AJ1" t="s">
        <v>1295</v>
      </c>
      <c r="AK1" t="s">
        <v>1296</v>
      </c>
      <c r="AL1" t="s">
        <v>1297</v>
      </c>
      <c r="AM1" t="s">
        <v>1298</v>
      </c>
      <c r="AN1" t="s">
        <v>1299</v>
      </c>
      <c r="AO1" t="s">
        <v>1300</v>
      </c>
      <c r="AP1" t="s">
        <v>1301</v>
      </c>
      <c r="AQ1" t="s">
        <v>1302</v>
      </c>
      <c r="AR1" t="s">
        <v>1564</v>
      </c>
      <c r="AS1" t="s">
        <v>1614</v>
      </c>
      <c r="AT1" t="s">
        <v>1565</v>
      </c>
      <c r="AU1" t="s">
        <v>1566</v>
      </c>
      <c r="AV1" t="s">
        <v>1567</v>
      </c>
      <c r="AW1" t="s">
        <v>1568</v>
      </c>
      <c r="AX1" t="s">
        <v>1569</v>
      </c>
      <c r="AY1" t="s">
        <v>1570</v>
      </c>
      <c r="AZ1" t="s">
        <v>1571</v>
      </c>
      <c r="BA1" t="s">
        <v>1572</v>
      </c>
      <c r="BB1" t="s">
        <v>1573</v>
      </c>
      <c r="BC1" t="s">
        <v>1574</v>
      </c>
      <c r="BD1" t="s">
        <v>1575</v>
      </c>
      <c r="BE1" t="s">
        <v>1576</v>
      </c>
      <c r="BF1" t="s">
        <v>1577</v>
      </c>
      <c r="BG1" t="s">
        <v>1578</v>
      </c>
      <c r="BH1" t="s">
        <v>1579</v>
      </c>
      <c r="BI1" t="s">
        <v>1580</v>
      </c>
    </row>
    <row r="2" spans="1:61" x14ac:dyDescent="0.25">
      <c r="A2" t="s">
        <v>1879</v>
      </c>
      <c r="B2" s="79">
        <v>45219.791666666664</v>
      </c>
      <c r="C2" s="79">
        <v>45221.416666666664</v>
      </c>
      <c r="D2">
        <v>29949160</v>
      </c>
      <c r="E2" t="s">
        <v>93</v>
      </c>
      <c r="F2" t="s">
        <v>350</v>
      </c>
      <c r="G2" t="s">
        <v>351</v>
      </c>
      <c r="H2" t="s">
        <v>92</v>
      </c>
      <c r="I2" t="s">
        <v>2</v>
      </c>
      <c r="J2">
        <v>48336</v>
      </c>
      <c r="K2">
        <v>2485087328</v>
      </c>
      <c r="L2" t="s">
        <v>352</v>
      </c>
      <c r="M2" s="79">
        <v>45180.532071759262</v>
      </c>
      <c r="N2" s="80">
        <v>45180</v>
      </c>
      <c r="O2">
        <v>90</v>
      </c>
      <c r="P2">
        <v>0</v>
      </c>
      <c r="Q2">
        <v>0</v>
      </c>
      <c r="R2">
        <v>0</v>
      </c>
      <c r="S2">
        <v>45</v>
      </c>
      <c r="T2">
        <v>1</v>
      </c>
      <c r="U2">
        <v>0</v>
      </c>
      <c r="V2">
        <v>0</v>
      </c>
      <c r="W2" t="s">
        <v>349</v>
      </c>
      <c r="X2" t="s">
        <v>350</v>
      </c>
      <c r="Y2" t="s">
        <v>1304</v>
      </c>
      <c r="Z2">
        <v>2485088410</v>
      </c>
      <c r="AA2" t="s">
        <v>352</v>
      </c>
      <c r="AR2" t="s">
        <v>348</v>
      </c>
      <c r="AT2" t="s">
        <v>1555</v>
      </c>
      <c r="AU2">
        <v>2</v>
      </c>
      <c r="AX2" t="s">
        <v>1554</v>
      </c>
      <c r="AY2">
        <v>2</v>
      </c>
      <c r="BB2" t="s">
        <v>348</v>
      </c>
      <c r="BD2" t="s">
        <v>348</v>
      </c>
      <c r="BH2" t="s">
        <v>1629</v>
      </c>
    </row>
    <row r="3" spans="1:61" x14ac:dyDescent="0.25">
      <c r="A3" t="s">
        <v>1879</v>
      </c>
      <c r="B3" s="79">
        <v>45219.791666666664</v>
      </c>
      <c r="C3" s="79">
        <v>45221.416666666664</v>
      </c>
      <c r="D3">
        <v>29949160</v>
      </c>
      <c r="E3" t="s">
        <v>93</v>
      </c>
      <c r="F3" t="s">
        <v>350</v>
      </c>
      <c r="G3" t="s">
        <v>351</v>
      </c>
      <c r="H3" t="s">
        <v>92</v>
      </c>
      <c r="I3" t="s">
        <v>2</v>
      </c>
      <c r="J3">
        <v>48336</v>
      </c>
      <c r="K3">
        <v>2485087328</v>
      </c>
      <c r="L3" t="s">
        <v>352</v>
      </c>
      <c r="M3" s="79">
        <v>45180.532071759262</v>
      </c>
      <c r="N3" s="80">
        <v>45180</v>
      </c>
      <c r="O3">
        <v>90</v>
      </c>
      <c r="P3">
        <v>0</v>
      </c>
      <c r="Q3">
        <v>0</v>
      </c>
      <c r="R3">
        <v>0</v>
      </c>
      <c r="S3">
        <v>0</v>
      </c>
      <c r="T3">
        <v>1</v>
      </c>
      <c r="U3">
        <v>0</v>
      </c>
      <c r="V3">
        <v>0</v>
      </c>
      <c r="W3" t="s">
        <v>1639</v>
      </c>
      <c r="X3" t="s">
        <v>1640</v>
      </c>
      <c r="Y3" t="s">
        <v>1308</v>
      </c>
      <c r="Z3">
        <v>2485087922</v>
      </c>
      <c r="AA3" t="s">
        <v>352</v>
      </c>
      <c r="AB3" t="s">
        <v>1732</v>
      </c>
      <c r="AC3" t="s">
        <v>92</v>
      </c>
      <c r="AD3" t="s">
        <v>2</v>
      </c>
      <c r="AE3">
        <v>48336</v>
      </c>
      <c r="AF3" t="s">
        <v>1306</v>
      </c>
    </row>
    <row r="4" spans="1:61" x14ac:dyDescent="0.25">
      <c r="A4" t="s">
        <v>1879</v>
      </c>
      <c r="B4" s="79">
        <v>45219.791666666664</v>
      </c>
      <c r="C4" s="79">
        <v>45221.416666666664</v>
      </c>
      <c r="D4">
        <v>29949160</v>
      </c>
      <c r="E4" t="s">
        <v>93</v>
      </c>
      <c r="F4" t="s">
        <v>350</v>
      </c>
      <c r="G4" t="s">
        <v>351</v>
      </c>
      <c r="H4" t="s">
        <v>92</v>
      </c>
      <c r="I4" t="s">
        <v>2</v>
      </c>
      <c r="J4">
        <v>48336</v>
      </c>
      <c r="K4">
        <v>2485087328</v>
      </c>
      <c r="L4" t="s">
        <v>352</v>
      </c>
      <c r="M4" s="79">
        <v>45180.532071759262</v>
      </c>
      <c r="N4" s="80">
        <v>45180</v>
      </c>
      <c r="O4">
        <v>90</v>
      </c>
      <c r="P4">
        <v>0</v>
      </c>
      <c r="Q4">
        <v>0</v>
      </c>
      <c r="R4">
        <v>0</v>
      </c>
      <c r="S4">
        <v>45</v>
      </c>
      <c r="T4">
        <v>1</v>
      </c>
      <c r="U4">
        <v>0</v>
      </c>
      <c r="V4">
        <v>0</v>
      </c>
      <c r="W4" t="s">
        <v>1594</v>
      </c>
      <c r="X4" t="s">
        <v>350</v>
      </c>
      <c r="Y4" t="s">
        <v>1304</v>
      </c>
      <c r="Z4">
        <v>2485088699</v>
      </c>
      <c r="AA4" t="s">
        <v>352</v>
      </c>
      <c r="AB4" t="s">
        <v>351</v>
      </c>
      <c r="AC4" t="s">
        <v>92</v>
      </c>
      <c r="AD4" t="s">
        <v>2</v>
      </c>
      <c r="AE4">
        <v>48336</v>
      </c>
      <c r="AF4" t="s">
        <v>1306</v>
      </c>
      <c r="AR4" t="s">
        <v>348</v>
      </c>
      <c r="AT4" t="s">
        <v>1555</v>
      </c>
      <c r="AU4">
        <v>2</v>
      </c>
      <c r="AX4" t="s">
        <v>1554</v>
      </c>
      <c r="AY4">
        <v>2</v>
      </c>
      <c r="BD4" t="s">
        <v>348</v>
      </c>
      <c r="BH4" t="s">
        <v>1629</v>
      </c>
    </row>
    <row r="5" spans="1:61" x14ac:dyDescent="0.25">
      <c r="A5" t="s">
        <v>1879</v>
      </c>
      <c r="B5" s="79">
        <v>45219.791666666664</v>
      </c>
      <c r="C5" s="79">
        <v>45221.416666666664</v>
      </c>
      <c r="D5">
        <v>29949160</v>
      </c>
      <c r="E5" t="s">
        <v>93</v>
      </c>
      <c r="F5" t="s">
        <v>350</v>
      </c>
      <c r="G5" t="s">
        <v>351</v>
      </c>
      <c r="H5" t="s">
        <v>92</v>
      </c>
      <c r="I5" t="s">
        <v>2</v>
      </c>
      <c r="J5">
        <v>48336</v>
      </c>
      <c r="K5">
        <v>2485087328</v>
      </c>
      <c r="L5" t="s">
        <v>352</v>
      </c>
      <c r="M5" s="79">
        <v>45180.532071759262</v>
      </c>
      <c r="N5" s="80">
        <v>45180</v>
      </c>
      <c r="O5">
        <v>90</v>
      </c>
      <c r="P5">
        <v>0</v>
      </c>
      <c r="Q5">
        <v>0</v>
      </c>
      <c r="R5">
        <v>0</v>
      </c>
      <c r="S5">
        <v>0</v>
      </c>
      <c r="T5">
        <v>1</v>
      </c>
      <c r="U5">
        <v>0</v>
      </c>
      <c r="V5">
        <v>0</v>
      </c>
      <c r="W5" t="s">
        <v>93</v>
      </c>
      <c r="X5" t="s">
        <v>350</v>
      </c>
      <c r="Y5" t="s">
        <v>1308</v>
      </c>
      <c r="Z5">
        <v>2485087328</v>
      </c>
      <c r="AA5" t="s">
        <v>352</v>
      </c>
    </row>
    <row r="6" spans="1:61" x14ac:dyDescent="0.25">
      <c r="A6" t="s">
        <v>1879</v>
      </c>
      <c r="B6" s="79">
        <v>45219.791666666664</v>
      </c>
      <c r="C6" s="79">
        <v>45221.416666666664</v>
      </c>
      <c r="D6">
        <v>29958213</v>
      </c>
      <c r="E6" t="s">
        <v>1647</v>
      </c>
      <c r="F6" t="s">
        <v>1648</v>
      </c>
      <c r="G6" t="s">
        <v>1649</v>
      </c>
      <c r="H6" t="s">
        <v>92</v>
      </c>
      <c r="I6" t="s">
        <v>2</v>
      </c>
      <c r="J6">
        <v>48336</v>
      </c>
      <c r="K6">
        <v>2487058102</v>
      </c>
      <c r="L6" t="s">
        <v>1650</v>
      </c>
      <c r="M6" s="79">
        <v>45181.982037037036</v>
      </c>
      <c r="N6" s="80">
        <v>45181</v>
      </c>
      <c r="O6">
        <v>45</v>
      </c>
      <c r="P6">
        <v>0</v>
      </c>
      <c r="Q6">
        <v>0</v>
      </c>
      <c r="R6">
        <v>45</v>
      </c>
      <c r="S6">
        <v>45</v>
      </c>
      <c r="T6">
        <v>1</v>
      </c>
      <c r="U6">
        <v>0</v>
      </c>
      <c r="V6">
        <v>0</v>
      </c>
      <c r="W6" t="s">
        <v>1651</v>
      </c>
      <c r="X6" t="s">
        <v>1648</v>
      </c>
      <c r="Y6" t="s">
        <v>1304</v>
      </c>
      <c r="Z6">
        <v>2487058102</v>
      </c>
      <c r="AA6" t="s">
        <v>1650</v>
      </c>
      <c r="AR6" t="s">
        <v>348</v>
      </c>
      <c r="AT6" t="s">
        <v>1557</v>
      </c>
      <c r="AX6" t="s">
        <v>1556</v>
      </c>
      <c r="BB6" t="s">
        <v>348</v>
      </c>
      <c r="BD6" t="s">
        <v>348</v>
      </c>
    </row>
    <row r="7" spans="1:61" x14ac:dyDescent="0.25">
      <c r="A7" t="s">
        <v>1879</v>
      </c>
      <c r="B7" s="79">
        <v>45219.791666666664</v>
      </c>
      <c r="C7" s="79">
        <v>45221.416666666664</v>
      </c>
      <c r="D7">
        <v>30073874</v>
      </c>
      <c r="E7" t="s">
        <v>93</v>
      </c>
      <c r="F7" t="s">
        <v>1880</v>
      </c>
      <c r="G7" t="s">
        <v>360</v>
      </c>
      <c r="H7" t="s">
        <v>92</v>
      </c>
      <c r="I7" t="s">
        <v>2</v>
      </c>
      <c r="J7">
        <v>48334</v>
      </c>
      <c r="K7">
        <v>2484444969</v>
      </c>
      <c r="L7" t="s">
        <v>1317</v>
      </c>
      <c r="M7" s="79">
        <v>45202.729097222225</v>
      </c>
      <c r="N7" s="80">
        <v>45202</v>
      </c>
      <c r="P7">
        <v>0</v>
      </c>
      <c r="Q7">
        <v>0</v>
      </c>
      <c r="S7">
        <v>0</v>
      </c>
      <c r="T7">
        <v>1</v>
      </c>
      <c r="U7">
        <v>0</v>
      </c>
      <c r="V7">
        <v>0</v>
      </c>
      <c r="W7" t="s">
        <v>93</v>
      </c>
      <c r="X7" t="s">
        <v>1880</v>
      </c>
      <c r="Y7" t="s">
        <v>1308</v>
      </c>
      <c r="Z7">
        <v>2484444969</v>
      </c>
      <c r="AA7" t="s">
        <v>1317</v>
      </c>
      <c r="AB7" t="s">
        <v>360</v>
      </c>
      <c r="AC7" t="s">
        <v>92</v>
      </c>
      <c r="AD7" t="s">
        <v>2</v>
      </c>
      <c r="AE7">
        <v>48334</v>
      </c>
      <c r="AF7" t="s">
        <v>1306</v>
      </c>
      <c r="AG7">
        <v>2484444969</v>
      </c>
      <c r="AI7" t="s">
        <v>1881</v>
      </c>
    </row>
    <row r="8" spans="1:61" x14ac:dyDescent="0.25">
      <c r="A8" t="s">
        <v>1879</v>
      </c>
      <c r="B8" s="79">
        <v>45219.791666666664</v>
      </c>
      <c r="C8" s="79">
        <v>45221.416666666664</v>
      </c>
      <c r="D8">
        <v>30073939</v>
      </c>
      <c r="E8" t="s">
        <v>1598</v>
      </c>
      <c r="F8" t="s">
        <v>1599</v>
      </c>
      <c r="G8" t="s">
        <v>1600</v>
      </c>
      <c r="H8" t="s">
        <v>828</v>
      </c>
      <c r="I8" t="s">
        <v>2</v>
      </c>
      <c r="J8">
        <v>48167</v>
      </c>
      <c r="K8">
        <v>7345897461</v>
      </c>
      <c r="L8" t="s">
        <v>1601</v>
      </c>
      <c r="M8" s="79">
        <v>45202.735266203701</v>
      </c>
      <c r="N8" s="80">
        <v>45202</v>
      </c>
      <c r="O8">
        <v>45</v>
      </c>
      <c r="P8">
        <v>0</v>
      </c>
      <c r="Q8">
        <v>0</v>
      </c>
      <c r="R8">
        <v>45</v>
      </c>
      <c r="S8">
        <v>0</v>
      </c>
      <c r="T8">
        <v>1</v>
      </c>
      <c r="U8">
        <v>0</v>
      </c>
      <c r="V8">
        <v>0</v>
      </c>
      <c r="W8" t="s">
        <v>1598</v>
      </c>
      <c r="X8" t="s">
        <v>1599</v>
      </c>
      <c r="Y8" t="s">
        <v>1308</v>
      </c>
      <c r="Z8">
        <v>7345897461</v>
      </c>
      <c r="AA8" t="s">
        <v>1601</v>
      </c>
    </row>
    <row r="9" spans="1:61" x14ac:dyDescent="0.25">
      <c r="A9" t="s">
        <v>1879</v>
      </c>
      <c r="B9" s="79">
        <v>45219.791666666664</v>
      </c>
      <c r="C9" s="79">
        <v>45221.416666666664</v>
      </c>
      <c r="D9">
        <v>30073939</v>
      </c>
      <c r="E9" t="s">
        <v>1598</v>
      </c>
      <c r="F9" t="s">
        <v>1599</v>
      </c>
      <c r="G9" t="s">
        <v>1600</v>
      </c>
      <c r="H9" t="s">
        <v>828</v>
      </c>
      <c r="I9" t="s">
        <v>2</v>
      </c>
      <c r="J9">
        <v>48167</v>
      </c>
      <c r="K9">
        <v>7345897461</v>
      </c>
      <c r="L9" t="s">
        <v>1601</v>
      </c>
      <c r="M9" s="79">
        <v>45202.735266203701</v>
      </c>
      <c r="N9" s="80">
        <v>45202</v>
      </c>
      <c r="O9">
        <v>45</v>
      </c>
      <c r="P9">
        <v>0</v>
      </c>
      <c r="Q9">
        <v>0</v>
      </c>
      <c r="R9">
        <v>45</v>
      </c>
      <c r="S9">
        <v>45</v>
      </c>
      <c r="T9">
        <v>1</v>
      </c>
      <c r="U9">
        <v>0</v>
      </c>
      <c r="V9">
        <v>0</v>
      </c>
      <c r="W9" t="s">
        <v>341</v>
      </c>
      <c r="X9" t="s">
        <v>1599</v>
      </c>
      <c r="Y9" t="s">
        <v>1304</v>
      </c>
      <c r="Z9">
        <v>7345897461</v>
      </c>
      <c r="AA9" t="s">
        <v>1601</v>
      </c>
      <c r="AR9" t="s">
        <v>348</v>
      </c>
      <c r="AT9" t="s">
        <v>1557</v>
      </c>
      <c r="AX9" t="s">
        <v>1556</v>
      </c>
      <c r="BB9" t="s">
        <v>348</v>
      </c>
      <c r="BD9" t="s">
        <v>348</v>
      </c>
    </row>
    <row r="10" spans="1:61" x14ac:dyDescent="0.25">
      <c r="A10" t="s">
        <v>1879</v>
      </c>
      <c r="B10" s="79">
        <v>45219.791666666664</v>
      </c>
      <c r="C10" s="79">
        <v>45221.416666666664</v>
      </c>
      <c r="D10">
        <v>30076143</v>
      </c>
      <c r="E10" t="s">
        <v>1785</v>
      </c>
      <c r="F10" t="s">
        <v>1641</v>
      </c>
      <c r="G10" t="s">
        <v>1786</v>
      </c>
      <c r="H10" t="s">
        <v>1787</v>
      </c>
      <c r="I10" t="s">
        <v>2</v>
      </c>
      <c r="J10">
        <v>48439</v>
      </c>
      <c r="K10">
        <v>18105690422</v>
      </c>
      <c r="L10" t="s">
        <v>1788</v>
      </c>
      <c r="M10" s="79">
        <v>45203.293090277781</v>
      </c>
      <c r="N10" s="80">
        <v>45203</v>
      </c>
      <c r="P10">
        <v>0</v>
      </c>
      <c r="Q10">
        <v>0</v>
      </c>
      <c r="S10">
        <v>0</v>
      </c>
      <c r="T10">
        <v>1</v>
      </c>
      <c r="U10">
        <v>0</v>
      </c>
      <c r="V10">
        <v>0</v>
      </c>
      <c r="W10" t="s">
        <v>1785</v>
      </c>
      <c r="X10" t="s">
        <v>1641</v>
      </c>
      <c r="Y10" t="s">
        <v>1308</v>
      </c>
      <c r="Z10">
        <v>8105690422</v>
      </c>
      <c r="AA10" t="s">
        <v>1788</v>
      </c>
    </row>
    <row r="11" spans="1:61" x14ac:dyDescent="0.25">
      <c r="A11" t="s">
        <v>1879</v>
      </c>
      <c r="B11" s="79">
        <v>45219.791666666664</v>
      </c>
      <c r="C11" s="79">
        <v>45221.416666666664</v>
      </c>
      <c r="D11">
        <v>30078291</v>
      </c>
      <c r="E11" t="s">
        <v>1662</v>
      </c>
      <c r="F11" t="s">
        <v>1666</v>
      </c>
      <c r="G11" t="s">
        <v>1663</v>
      </c>
      <c r="H11" t="s">
        <v>92</v>
      </c>
      <c r="I11" t="s">
        <v>2</v>
      </c>
      <c r="J11">
        <v>48334</v>
      </c>
      <c r="K11">
        <v>2489301774</v>
      </c>
      <c r="L11" t="s">
        <v>1664</v>
      </c>
      <c r="M11" s="79">
        <v>45203.554548611108</v>
      </c>
      <c r="N11" s="80">
        <v>45203</v>
      </c>
      <c r="O11">
        <v>45</v>
      </c>
      <c r="P11">
        <v>0</v>
      </c>
      <c r="Q11">
        <v>0</v>
      </c>
      <c r="R11">
        <v>45</v>
      </c>
      <c r="S11">
        <v>45</v>
      </c>
      <c r="T11">
        <v>1</v>
      </c>
      <c r="U11">
        <v>0</v>
      </c>
      <c r="V11">
        <v>0</v>
      </c>
      <c r="W11" t="s">
        <v>1665</v>
      </c>
      <c r="X11" t="s">
        <v>1666</v>
      </c>
      <c r="Y11" t="s">
        <v>1304</v>
      </c>
      <c r="Z11" t="s">
        <v>1882</v>
      </c>
      <c r="AA11" t="s">
        <v>1664</v>
      </c>
      <c r="AR11" t="s">
        <v>348</v>
      </c>
      <c r="AT11" t="s">
        <v>1557</v>
      </c>
      <c r="AX11" t="s">
        <v>1556</v>
      </c>
    </row>
    <row r="12" spans="1:61" x14ac:dyDescent="0.25">
      <c r="A12" t="s">
        <v>1879</v>
      </c>
      <c r="B12" s="79">
        <v>45219.791666666664</v>
      </c>
      <c r="C12" s="79">
        <v>45221.416666666664</v>
      </c>
      <c r="D12">
        <v>30081257</v>
      </c>
      <c r="E12" t="s">
        <v>336</v>
      </c>
      <c r="F12" t="s">
        <v>1642</v>
      </c>
      <c r="G12" t="s">
        <v>1643</v>
      </c>
      <c r="H12" t="s">
        <v>92</v>
      </c>
      <c r="I12" t="s">
        <v>2</v>
      </c>
      <c r="J12">
        <v>48335</v>
      </c>
      <c r="K12" t="s">
        <v>1644</v>
      </c>
      <c r="L12" t="s">
        <v>1645</v>
      </c>
      <c r="M12" s="79">
        <v>45203.88453703704</v>
      </c>
      <c r="N12" s="80">
        <v>45203</v>
      </c>
      <c r="O12">
        <v>45</v>
      </c>
      <c r="P12">
        <v>0</v>
      </c>
      <c r="Q12">
        <v>0</v>
      </c>
      <c r="R12">
        <v>0</v>
      </c>
      <c r="S12">
        <v>45</v>
      </c>
      <c r="T12">
        <v>1</v>
      </c>
      <c r="U12">
        <v>0</v>
      </c>
      <c r="V12">
        <v>0</v>
      </c>
      <c r="W12" t="s">
        <v>1646</v>
      </c>
      <c r="X12" t="s">
        <v>1642</v>
      </c>
      <c r="Y12" t="s">
        <v>1304</v>
      </c>
      <c r="Z12" t="s">
        <v>1644</v>
      </c>
      <c r="AA12" t="s">
        <v>1645</v>
      </c>
      <c r="AR12" t="s">
        <v>348</v>
      </c>
      <c r="AT12" t="s">
        <v>1555</v>
      </c>
      <c r="AU12">
        <v>3</v>
      </c>
      <c r="AX12" t="s">
        <v>1883</v>
      </c>
      <c r="BB12" t="s">
        <v>348</v>
      </c>
      <c r="BD12" t="s">
        <v>348</v>
      </c>
    </row>
    <row r="13" spans="1:61" x14ac:dyDescent="0.25">
      <c r="A13" t="s">
        <v>1879</v>
      </c>
      <c r="B13" s="79">
        <v>45219.791666666664</v>
      </c>
      <c r="C13" s="79">
        <v>45221.416666666664</v>
      </c>
      <c r="D13">
        <v>30098852</v>
      </c>
      <c r="E13" t="s">
        <v>1795</v>
      </c>
      <c r="F13" t="s">
        <v>1796</v>
      </c>
      <c r="G13" t="s">
        <v>1797</v>
      </c>
      <c r="H13" t="s">
        <v>92</v>
      </c>
      <c r="I13" t="s">
        <v>2</v>
      </c>
      <c r="J13">
        <v>48335</v>
      </c>
      <c r="K13" t="s">
        <v>1798</v>
      </c>
      <c r="L13" t="s">
        <v>1799</v>
      </c>
      <c r="M13" s="79">
        <v>45206.879571759258</v>
      </c>
      <c r="N13" s="80">
        <v>45206</v>
      </c>
      <c r="O13">
        <v>45</v>
      </c>
      <c r="P13">
        <v>0</v>
      </c>
      <c r="Q13">
        <v>0</v>
      </c>
      <c r="R13">
        <v>45</v>
      </c>
      <c r="S13">
        <v>45</v>
      </c>
      <c r="T13">
        <v>1</v>
      </c>
      <c r="U13">
        <v>0</v>
      </c>
      <c r="V13">
        <v>0</v>
      </c>
      <c r="W13" t="s">
        <v>1800</v>
      </c>
      <c r="X13" t="s">
        <v>1796</v>
      </c>
      <c r="Y13" t="s">
        <v>1304</v>
      </c>
      <c r="Z13">
        <v>8126032336</v>
      </c>
      <c r="AA13" t="s">
        <v>1799</v>
      </c>
      <c r="AR13" t="s">
        <v>348</v>
      </c>
      <c r="AT13" t="s">
        <v>1557</v>
      </c>
      <c r="AX13" t="s">
        <v>1556</v>
      </c>
      <c r="BB13" t="s">
        <v>348</v>
      </c>
      <c r="BD13" t="s">
        <v>348</v>
      </c>
      <c r="BH13" t="s">
        <v>1629</v>
      </c>
    </row>
    <row r="14" spans="1:61" x14ac:dyDescent="0.25">
      <c r="A14" t="s">
        <v>1879</v>
      </c>
      <c r="B14" s="79">
        <v>45219.791666666664</v>
      </c>
      <c r="C14" s="79">
        <v>45221.416666666664</v>
      </c>
      <c r="D14">
        <v>30104528</v>
      </c>
      <c r="E14" t="s">
        <v>1806</v>
      </c>
      <c r="F14" t="s">
        <v>1884</v>
      </c>
      <c r="G14" t="s">
        <v>612</v>
      </c>
      <c r="H14" t="s">
        <v>792</v>
      </c>
      <c r="I14" t="s">
        <v>2</v>
      </c>
      <c r="J14">
        <v>48322</v>
      </c>
      <c r="K14" t="s">
        <v>1885</v>
      </c>
      <c r="L14" t="s">
        <v>1886</v>
      </c>
      <c r="M14" s="79">
        <v>45208.535416666666</v>
      </c>
      <c r="N14" s="80">
        <v>45208</v>
      </c>
      <c r="P14">
        <v>0</v>
      </c>
      <c r="Q14">
        <v>0</v>
      </c>
      <c r="S14">
        <v>0</v>
      </c>
      <c r="T14">
        <v>1</v>
      </c>
      <c r="U14">
        <v>0</v>
      </c>
      <c r="V14">
        <v>0</v>
      </c>
      <c r="W14" t="s">
        <v>1806</v>
      </c>
      <c r="X14" t="s">
        <v>1884</v>
      </c>
      <c r="Y14" t="s">
        <v>1308</v>
      </c>
      <c r="Z14" t="s">
        <v>1885</v>
      </c>
      <c r="AA14" t="s">
        <v>1886</v>
      </c>
      <c r="AB14" t="s">
        <v>612</v>
      </c>
      <c r="AC14" t="s">
        <v>792</v>
      </c>
      <c r="AD14" t="s">
        <v>2</v>
      </c>
      <c r="AE14">
        <v>48322</v>
      </c>
      <c r="AF14" t="s">
        <v>1306</v>
      </c>
      <c r="AG14" t="s">
        <v>1885</v>
      </c>
      <c r="AI14" t="s">
        <v>824</v>
      </c>
      <c r="AJ14" t="s">
        <v>1887</v>
      </c>
    </row>
    <row r="15" spans="1:61" x14ac:dyDescent="0.25">
      <c r="A15" t="s">
        <v>1879</v>
      </c>
      <c r="B15" s="79">
        <v>45219.791666666664</v>
      </c>
      <c r="C15" s="79">
        <v>45221.416666666664</v>
      </c>
      <c r="D15">
        <v>30109574</v>
      </c>
      <c r="E15" t="s">
        <v>1696</v>
      </c>
      <c r="F15" t="s">
        <v>1697</v>
      </c>
      <c r="G15" t="s">
        <v>1698</v>
      </c>
      <c r="H15" t="s">
        <v>92</v>
      </c>
      <c r="I15" t="s">
        <v>2</v>
      </c>
      <c r="J15">
        <v>48336</v>
      </c>
      <c r="K15">
        <v>2488184662</v>
      </c>
      <c r="L15" t="s">
        <v>1699</v>
      </c>
      <c r="M15" s="79">
        <v>45209.579016203701</v>
      </c>
      <c r="N15" s="80">
        <v>45209</v>
      </c>
      <c r="O15">
        <v>45</v>
      </c>
      <c r="P15">
        <v>0</v>
      </c>
      <c r="Q15">
        <v>0</v>
      </c>
      <c r="R15">
        <v>45</v>
      </c>
      <c r="S15">
        <v>45</v>
      </c>
      <c r="T15">
        <v>1</v>
      </c>
      <c r="U15">
        <v>0</v>
      </c>
      <c r="V15">
        <v>0</v>
      </c>
      <c r="W15" t="s">
        <v>1696</v>
      </c>
      <c r="X15" t="s">
        <v>1697</v>
      </c>
      <c r="Y15" t="s">
        <v>1304</v>
      </c>
      <c r="Z15">
        <v>2488184662</v>
      </c>
      <c r="AA15" t="s">
        <v>1699</v>
      </c>
      <c r="AB15" t="s">
        <v>1698</v>
      </c>
      <c r="AC15" t="s">
        <v>92</v>
      </c>
      <c r="AD15" t="s">
        <v>2</v>
      </c>
      <c r="AE15">
        <v>48336</v>
      </c>
      <c r="AF15" t="s">
        <v>1306</v>
      </c>
      <c r="AR15" t="s">
        <v>348</v>
      </c>
      <c r="AT15" t="s">
        <v>1557</v>
      </c>
      <c r="AX15" t="s">
        <v>1556</v>
      </c>
      <c r="BB15" t="s">
        <v>348</v>
      </c>
      <c r="BD15" t="s">
        <v>348</v>
      </c>
      <c r="BH15" t="s">
        <v>1629</v>
      </c>
    </row>
    <row r="16" spans="1:61" x14ac:dyDescent="0.25">
      <c r="A16" t="s">
        <v>1879</v>
      </c>
      <c r="B16" s="79">
        <v>45219.791666666664</v>
      </c>
      <c r="C16" s="79">
        <v>45221.416666666664</v>
      </c>
      <c r="D16">
        <v>30109861</v>
      </c>
      <c r="E16" t="s">
        <v>1753</v>
      </c>
      <c r="F16" t="s">
        <v>1754</v>
      </c>
      <c r="G16" t="s">
        <v>1755</v>
      </c>
      <c r="H16" t="s">
        <v>334</v>
      </c>
      <c r="I16" t="s">
        <v>2</v>
      </c>
      <c r="J16" t="s">
        <v>1756</v>
      </c>
      <c r="K16">
        <v>2485087319</v>
      </c>
      <c r="L16" t="s">
        <v>1757</v>
      </c>
      <c r="M16" s="79">
        <v>45209.610023148147</v>
      </c>
      <c r="N16" s="80">
        <v>45209</v>
      </c>
      <c r="O16">
        <v>45</v>
      </c>
      <c r="P16">
        <v>0</v>
      </c>
      <c r="Q16">
        <v>0</v>
      </c>
      <c r="R16">
        <v>45</v>
      </c>
      <c r="S16">
        <v>45</v>
      </c>
      <c r="T16">
        <v>1</v>
      </c>
      <c r="U16">
        <v>0</v>
      </c>
      <c r="V16">
        <v>0</v>
      </c>
      <c r="W16" t="s">
        <v>1758</v>
      </c>
      <c r="X16" t="s">
        <v>1759</v>
      </c>
      <c r="Y16" t="s">
        <v>1304</v>
      </c>
      <c r="Z16">
        <v>2485087319</v>
      </c>
      <c r="AA16" t="s">
        <v>1757</v>
      </c>
      <c r="AB16" t="s">
        <v>1760</v>
      </c>
      <c r="AC16" t="s">
        <v>334</v>
      </c>
      <c r="AD16" t="s">
        <v>2</v>
      </c>
      <c r="AE16">
        <v>48336</v>
      </c>
      <c r="AF16" t="s">
        <v>1306</v>
      </c>
      <c r="AR16" t="s">
        <v>348</v>
      </c>
      <c r="AT16" t="s">
        <v>1558</v>
      </c>
      <c r="AW16" t="s">
        <v>1888</v>
      </c>
      <c r="AX16" t="s">
        <v>1559</v>
      </c>
      <c r="BA16" t="s">
        <v>1889</v>
      </c>
      <c r="BB16" t="s">
        <v>348</v>
      </c>
      <c r="BD16" t="s">
        <v>348</v>
      </c>
    </row>
    <row r="17" spans="1:61" x14ac:dyDescent="0.25">
      <c r="A17" t="s">
        <v>1879</v>
      </c>
      <c r="B17" s="79">
        <v>45219.791666666664</v>
      </c>
      <c r="C17" s="79">
        <v>45221.416666666664</v>
      </c>
      <c r="D17">
        <v>30114955</v>
      </c>
      <c r="E17" t="s">
        <v>1890</v>
      </c>
      <c r="F17" t="s">
        <v>1891</v>
      </c>
      <c r="G17" t="s">
        <v>1892</v>
      </c>
      <c r="H17" t="s">
        <v>92</v>
      </c>
      <c r="I17" t="s">
        <v>2</v>
      </c>
      <c r="J17">
        <v>48334</v>
      </c>
      <c r="K17">
        <v>3307156821</v>
      </c>
      <c r="L17" t="s">
        <v>1893</v>
      </c>
      <c r="M17" s="79">
        <v>45210.535196759258</v>
      </c>
      <c r="N17" s="80">
        <v>45210</v>
      </c>
      <c r="O17">
        <v>90</v>
      </c>
      <c r="P17">
        <v>0</v>
      </c>
      <c r="Q17">
        <v>0</v>
      </c>
      <c r="R17">
        <v>0</v>
      </c>
      <c r="S17">
        <v>45</v>
      </c>
      <c r="T17">
        <v>1</v>
      </c>
      <c r="U17">
        <v>0</v>
      </c>
      <c r="V17">
        <v>0</v>
      </c>
      <c r="W17" t="s">
        <v>1894</v>
      </c>
      <c r="X17" t="s">
        <v>1891</v>
      </c>
      <c r="Y17" t="s">
        <v>1304</v>
      </c>
      <c r="Z17">
        <v>3307156821</v>
      </c>
      <c r="AA17" t="s">
        <v>1893</v>
      </c>
      <c r="AB17" t="s">
        <v>1892</v>
      </c>
      <c r="AC17" t="s">
        <v>92</v>
      </c>
      <c r="AD17" t="s">
        <v>2</v>
      </c>
      <c r="AE17">
        <v>48334</v>
      </c>
      <c r="AF17" t="s">
        <v>1306</v>
      </c>
      <c r="AR17" t="s">
        <v>348</v>
      </c>
      <c r="AT17" t="s">
        <v>1557</v>
      </c>
      <c r="AX17" t="s">
        <v>1556</v>
      </c>
      <c r="BB17" t="s">
        <v>348</v>
      </c>
      <c r="BD17" t="s">
        <v>348</v>
      </c>
    </row>
    <row r="18" spans="1:61" x14ac:dyDescent="0.25">
      <c r="A18" t="s">
        <v>1879</v>
      </c>
      <c r="B18" s="79">
        <v>45219.791666666664</v>
      </c>
      <c r="C18" s="79">
        <v>45221.416666666664</v>
      </c>
      <c r="D18">
        <v>30114955</v>
      </c>
      <c r="E18" t="s">
        <v>1890</v>
      </c>
      <c r="F18" t="s">
        <v>1891</v>
      </c>
      <c r="G18" t="s">
        <v>1892</v>
      </c>
      <c r="H18" t="s">
        <v>92</v>
      </c>
      <c r="I18" t="s">
        <v>2</v>
      </c>
      <c r="J18">
        <v>48334</v>
      </c>
      <c r="K18">
        <v>3307156821</v>
      </c>
      <c r="L18" t="s">
        <v>1893</v>
      </c>
      <c r="M18" s="79">
        <v>45210.535196759258</v>
      </c>
      <c r="N18" s="80">
        <v>45210</v>
      </c>
      <c r="O18">
        <v>90</v>
      </c>
      <c r="P18">
        <v>0</v>
      </c>
      <c r="Q18">
        <v>0</v>
      </c>
      <c r="R18">
        <v>0</v>
      </c>
      <c r="S18">
        <v>45</v>
      </c>
      <c r="T18">
        <v>1</v>
      </c>
      <c r="U18">
        <v>0</v>
      </c>
      <c r="V18">
        <v>0</v>
      </c>
      <c r="W18" t="s">
        <v>1895</v>
      </c>
      <c r="X18" t="s">
        <v>1891</v>
      </c>
      <c r="Y18" t="s">
        <v>1304</v>
      </c>
      <c r="Z18">
        <v>3307156821</v>
      </c>
      <c r="AA18" t="s">
        <v>1893</v>
      </c>
      <c r="AR18" t="s">
        <v>348</v>
      </c>
      <c r="AT18" t="s">
        <v>1557</v>
      </c>
      <c r="AX18" t="s">
        <v>1556</v>
      </c>
      <c r="BB18" t="s">
        <v>348</v>
      </c>
      <c r="BD18" t="s">
        <v>348</v>
      </c>
      <c r="BI18" t="s">
        <v>1896</v>
      </c>
    </row>
    <row r="19" spans="1:61" x14ac:dyDescent="0.25">
      <c r="A19" t="s">
        <v>1879</v>
      </c>
      <c r="B19" s="79">
        <v>45219.791666666664</v>
      </c>
      <c r="C19" s="79">
        <v>45221.416666666664</v>
      </c>
      <c r="D19">
        <v>30115204</v>
      </c>
      <c r="E19" t="s">
        <v>1694</v>
      </c>
      <c r="F19" t="s">
        <v>1695</v>
      </c>
      <c r="G19" t="s">
        <v>1659</v>
      </c>
      <c r="H19" t="s">
        <v>92</v>
      </c>
      <c r="I19" t="s">
        <v>2</v>
      </c>
      <c r="J19">
        <v>48336</v>
      </c>
      <c r="K19" t="s">
        <v>1660</v>
      </c>
      <c r="L19" t="s">
        <v>1661</v>
      </c>
      <c r="M19" s="79">
        <v>45210.563136574077</v>
      </c>
      <c r="N19" s="80">
        <v>45210</v>
      </c>
      <c r="O19">
        <v>45</v>
      </c>
      <c r="P19">
        <v>0</v>
      </c>
      <c r="Q19">
        <v>0</v>
      </c>
      <c r="R19">
        <v>45</v>
      </c>
      <c r="S19">
        <v>45</v>
      </c>
      <c r="T19">
        <v>1</v>
      </c>
      <c r="U19">
        <v>0</v>
      </c>
      <c r="V19">
        <v>0</v>
      </c>
      <c r="W19" t="s">
        <v>1657</v>
      </c>
      <c r="X19" t="s">
        <v>1658</v>
      </c>
      <c r="Y19" t="s">
        <v>1304</v>
      </c>
      <c r="Z19" t="s">
        <v>1761</v>
      </c>
      <c r="AA19" t="s">
        <v>1661</v>
      </c>
      <c r="AR19" t="s">
        <v>1897</v>
      </c>
    </row>
    <row r="20" spans="1:61" x14ac:dyDescent="0.25">
      <c r="A20" t="s">
        <v>1879</v>
      </c>
      <c r="B20" s="79">
        <v>45219.791666666664</v>
      </c>
      <c r="C20" s="79">
        <v>45221.416666666664</v>
      </c>
      <c r="D20">
        <v>30116952</v>
      </c>
      <c r="E20" t="s">
        <v>1898</v>
      </c>
      <c r="F20" t="s">
        <v>1652</v>
      </c>
      <c r="G20" t="s">
        <v>1653</v>
      </c>
      <c r="H20" t="s">
        <v>1654</v>
      </c>
      <c r="I20" t="s">
        <v>2</v>
      </c>
      <c r="J20">
        <v>48374</v>
      </c>
      <c r="K20" t="s">
        <v>1899</v>
      </c>
      <c r="L20" t="s">
        <v>1900</v>
      </c>
      <c r="M20" s="79">
        <v>45210.782719907409</v>
      </c>
      <c r="N20" s="80">
        <v>45210</v>
      </c>
      <c r="O20">
        <v>45</v>
      </c>
      <c r="P20">
        <v>0</v>
      </c>
      <c r="Q20">
        <v>0</v>
      </c>
      <c r="R20">
        <v>45</v>
      </c>
      <c r="S20">
        <v>45</v>
      </c>
      <c r="T20">
        <v>1</v>
      </c>
      <c r="U20">
        <v>0</v>
      </c>
      <c r="V20">
        <v>0</v>
      </c>
      <c r="W20" t="s">
        <v>1656</v>
      </c>
      <c r="X20" t="s">
        <v>1652</v>
      </c>
      <c r="Y20" t="s">
        <v>1304</v>
      </c>
      <c r="Z20" t="s">
        <v>1655</v>
      </c>
      <c r="AA20" t="s">
        <v>1900</v>
      </c>
      <c r="AR20" t="s">
        <v>348</v>
      </c>
      <c r="AT20" t="s">
        <v>1557</v>
      </c>
      <c r="AX20" t="s">
        <v>1556</v>
      </c>
      <c r="BB20" t="s">
        <v>348</v>
      </c>
      <c r="BD20" t="s">
        <v>348</v>
      </c>
    </row>
    <row r="21" spans="1:61" x14ac:dyDescent="0.25">
      <c r="A21" t="s">
        <v>1879</v>
      </c>
      <c r="B21" s="79">
        <v>45219.791666666664</v>
      </c>
      <c r="C21" s="79">
        <v>45221.416666666664</v>
      </c>
      <c r="D21">
        <v>30117409</v>
      </c>
      <c r="E21" t="s">
        <v>1709</v>
      </c>
      <c r="F21" t="s">
        <v>1710</v>
      </c>
      <c r="G21" t="s">
        <v>1711</v>
      </c>
      <c r="H21" t="s">
        <v>1602</v>
      </c>
      <c r="I21" t="s">
        <v>2</v>
      </c>
      <c r="J21">
        <v>48152</v>
      </c>
      <c r="K21">
        <v>7346366113</v>
      </c>
      <c r="L21" t="s">
        <v>1752</v>
      </c>
      <c r="M21" s="79">
        <v>45210.850370370368</v>
      </c>
      <c r="N21" s="80">
        <v>45210</v>
      </c>
      <c r="O21">
        <v>45</v>
      </c>
      <c r="P21">
        <v>0</v>
      </c>
      <c r="Q21">
        <v>0</v>
      </c>
      <c r="R21">
        <v>0</v>
      </c>
      <c r="S21">
        <v>45</v>
      </c>
      <c r="T21">
        <v>1</v>
      </c>
      <c r="U21">
        <v>0</v>
      </c>
      <c r="V21">
        <v>0</v>
      </c>
      <c r="W21" t="s">
        <v>1712</v>
      </c>
      <c r="X21" t="s">
        <v>1713</v>
      </c>
      <c r="Y21" t="s">
        <v>1304</v>
      </c>
      <c r="AR21" t="s">
        <v>348</v>
      </c>
      <c r="AT21" t="s">
        <v>1557</v>
      </c>
      <c r="AX21" t="s">
        <v>1556</v>
      </c>
      <c r="BD21" t="s">
        <v>348</v>
      </c>
    </row>
    <row r="22" spans="1:61" x14ac:dyDescent="0.25">
      <c r="A22" t="s">
        <v>1879</v>
      </c>
      <c r="B22" s="79">
        <v>45219.791666666664</v>
      </c>
      <c r="C22" s="79">
        <v>45221.416666666664</v>
      </c>
      <c r="D22">
        <v>30119707</v>
      </c>
      <c r="E22" t="s">
        <v>1729</v>
      </c>
      <c r="F22" t="s">
        <v>1705</v>
      </c>
      <c r="G22" t="s">
        <v>1762</v>
      </c>
      <c r="H22" t="s">
        <v>92</v>
      </c>
      <c r="I22" t="s">
        <v>2</v>
      </c>
      <c r="J22">
        <v>48336</v>
      </c>
      <c r="K22">
        <v>2489543013</v>
      </c>
      <c r="L22" t="s">
        <v>1763</v>
      </c>
      <c r="M22" s="79">
        <v>45211.473437499997</v>
      </c>
      <c r="N22" s="80">
        <v>45211</v>
      </c>
      <c r="P22">
        <v>0</v>
      </c>
      <c r="Q22">
        <v>0</v>
      </c>
      <c r="S22">
        <v>0</v>
      </c>
      <c r="T22">
        <v>1</v>
      </c>
      <c r="U22">
        <v>0</v>
      </c>
      <c r="V22">
        <v>0</v>
      </c>
      <c r="W22" t="s">
        <v>1729</v>
      </c>
      <c r="X22" t="s">
        <v>1705</v>
      </c>
      <c r="Y22" t="s">
        <v>1308</v>
      </c>
      <c r="Z22">
        <v>2489543013</v>
      </c>
      <c r="AA22" t="s">
        <v>1763</v>
      </c>
      <c r="AB22" t="s">
        <v>1762</v>
      </c>
      <c r="AC22" t="s">
        <v>92</v>
      </c>
      <c r="AD22" t="s">
        <v>2</v>
      </c>
      <c r="AE22">
        <v>48336</v>
      </c>
      <c r="AF22" t="s">
        <v>1306</v>
      </c>
      <c r="AG22">
        <v>2489543013</v>
      </c>
      <c r="AI22" t="s">
        <v>1764</v>
      </c>
    </row>
    <row r="23" spans="1:61" x14ac:dyDescent="0.25">
      <c r="A23" t="s">
        <v>1879</v>
      </c>
      <c r="B23" s="79">
        <v>45219.791666666664</v>
      </c>
      <c r="C23" s="79">
        <v>45221.416666666664</v>
      </c>
      <c r="D23">
        <v>30125663</v>
      </c>
      <c r="E23" t="s">
        <v>336</v>
      </c>
      <c r="F23" t="s">
        <v>1901</v>
      </c>
      <c r="G23" t="s">
        <v>335</v>
      </c>
      <c r="H23" t="s">
        <v>92</v>
      </c>
      <c r="I23" t="s">
        <v>2</v>
      </c>
      <c r="J23">
        <v>48336</v>
      </c>
      <c r="K23">
        <v>2484269477</v>
      </c>
      <c r="L23" t="s">
        <v>1310</v>
      </c>
      <c r="M23" s="79">
        <v>45212.531689814816</v>
      </c>
      <c r="N23" s="80">
        <v>45212</v>
      </c>
      <c r="P23">
        <v>0</v>
      </c>
      <c r="Q23">
        <v>0</v>
      </c>
      <c r="S23">
        <v>0</v>
      </c>
      <c r="T23">
        <v>1</v>
      </c>
      <c r="U23">
        <v>0</v>
      </c>
      <c r="V23">
        <v>0</v>
      </c>
      <c r="W23" t="s">
        <v>336</v>
      </c>
      <c r="X23" t="s">
        <v>1901</v>
      </c>
      <c r="Y23" t="s">
        <v>1308</v>
      </c>
      <c r="Z23">
        <v>2484269477</v>
      </c>
      <c r="AA23" t="s">
        <v>1310</v>
      </c>
      <c r="AB23" t="s">
        <v>335</v>
      </c>
      <c r="AC23" t="s">
        <v>92</v>
      </c>
      <c r="AD23" t="s">
        <v>2</v>
      </c>
      <c r="AE23">
        <v>48336</v>
      </c>
      <c r="AF23" t="s">
        <v>1306</v>
      </c>
    </row>
    <row r="24" spans="1:61" x14ac:dyDescent="0.25">
      <c r="A24" t="s">
        <v>1879</v>
      </c>
      <c r="B24" s="79">
        <v>45219.791666666664</v>
      </c>
      <c r="C24" s="79">
        <v>45221.416666666664</v>
      </c>
      <c r="D24">
        <v>30136030</v>
      </c>
      <c r="E24" t="s">
        <v>1790</v>
      </c>
      <c r="F24" t="s">
        <v>1791</v>
      </c>
      <c r="G24" t="s">
        <v>845</v>
      </c>
      <c r="H24" t="s">
        <v>1792</v>
      </c>
      <c r="I24" t="s">
        <v>2</v>
      </c>
      <c r="J24">
        <v>48084</v>
      </c>
      <c r="K24" t="s">
        <v>1793</v>
      </c>
      <c r="L24" t="s">
        <v>1902</v>
      </c>
      <c r="M24" s="79">
        <v>45214.77103009259</v>
      </c>
      <c r="N24" s="80">
        <v>45214</v>
      </c>
      <c r="O24">
        <v>45</v>
      </c>
      <c r="P24">
        <v>0</v>
      </c>
      <c r="Q24">
        <v>0</v>
      </c>
      <c r="R24">
        <v>0</v>
      </c>
      <c r="S24">
        <v>0</v>
      </c>
      <c r="T24">
        <v>1</v>
      </c>
      <c r="U24">
        <v>0</v>
      </c>
      <c r="V24">
        <v>0</v>
      </c>
      <c r="W24" t="s">
        <v>1790</v>
      </c>
      <c r="X24" t="s">
        <v>1791</v>
      </c>
      <c r="Y24" t="s">
        <v>1308</v>
      </c>
      <c r="Z24" t="s">
        <v>1793</v>
      </c>
      <c r="AA24" t="s">
        <v>1794</v>
      </c>
      <c r="AB24" t="s">
        <v>845</v>
      </c>
      <c r="AC24" t="s">
        <v>1792</v>
      </c>
      <c r="AD24" t="s">
        <v>2</v>
      </c>
      <c r="AE24">
        <v>48184</v>
      </c>
      <c r="AF24" t="s">
        <v>1306</v>
      </c>
    </row>
    <row r="25" spans="1:61" x14ac:dyDescent="0.25">
      <c r="A25" t="s">
        <v>1879</v>
      </c>
      <c r="B25" s="79">
        <v>45219.791666666664</v>
      </c>
      <c r="C25" s="79">
        <v>45221.416666666664</v>
      </c>
      <c r="D25">
        <v>30136030</v>
      </c>
      <c r="E25" t="s">
        <v>1790</v>
      </c>
      <c r="F25" t="s">
        <v>1791</v>
      </c>
      <c r="G25" t="s">
        <v>845</v>
      </c>
      <c r="H25" t="s">
        <v>1792</v>
      </c>
      <c r="I25" t="s">
        <v>2</v>
      </c>
      <c r="J25">
        <v>48084</v>
      </c>
      <c r="K25" t="s">
        <v>1793</v>
      </c>
      <c r="L25" t="s">
        <v>1902</v>
      </c>
      <c r="M25" s="79">
        <v>45214.77103009259</v>
      </c>
      <c r="N25" s="80">
        <v>45214</v>
      </c>
      <c r="O25">
        <v>45</v>
      </c>
      <c r="P25">
        <v>0</v>
      </c>
      <c r="Q25">
        <v>0</v>
      </c>
      <c r="R25">
        <v>0</v>
      </c>
      <c r="S25">
        <v>0</v>
      </c>
      <c r="T25">
        <v>1</v>
      </c>
      <c r="U25">
        <v>0</v>
      </c>
      <c r="V25">
        <v>0</v>
      </c>
      <c r="W25" t="s">
        <v>1696</v>
      </c>
      <c r="X25" t="s">
        <v>1791</v>
      </c>
      <c r="Y25" t="s">
        <v>1308</v>
      </c>
      <c r="Z25" t="s">
        <v>1793</v>
      </c>
      <c r="AA25" t="s">
        <v>1903</v>
      </c>
    </row>
    <row r="26" spans="1:61" x14ac:dyDescent="0.25">
      <c r="A26" t="s">
        <v>1879</v>
      </c>
      <c r="B26" s="79">
        <v>45219.791666666664</v>
      </c>
      <c r="C26" s="79">
        <v>45221.416666666664</v>
      </c>
      <c r="D26">
        <v>30136030</v>
      </c>
      <c r="E26" t="s">
        <v>1790</v>
      </c>
      <c r="F26" t="s">
        <v>1791</v>
      </c>
      <c r="G26" t="s">
        <v>845</v>
      </c>
      <c r="H26" t="s">
        <v>1792</v>
      </c>
      <c r="I26" t="s">
        <v>2</v>
      </c>
      <c r="J26">
        <v>48084</v>
      </c>
      <c r="K26" t="s">
        <v>1793</v>
      </c>
      <c r="L26" t="s">
        <v>1902</v>
      </c>
      <c r="M26" s="79">
        <v>45214.77103009259</v>
      </c>
      <c r="N26" s="80">
        <v>45214</v>
      </c>
      <c r="O26">
        <v>45</v>
      </c>
      <c r="P26">
        <v>0</v>
      </c>
      <c r="Q26">
        <v>0</v>
      </c>
      <c r="R26">
        <v>0</v>
      </c>
      <c r="S26">
        <v>45</v>
      </c>
      <c r="T26">
        <v>1</v>
      </c>
      <c r="U26">
        <v>0</v>
      </c>
      <c r="V26">
        <v>0</v>
      </c>
      <c r="W26" t="s">
        <v>1866</v>
      </c>
      <c r="X26" t="s">
        <v>1791</v>
      </c>
      <c r="Y26" t="s">
        <v>1304</v>
      </c>
      <c r="Z26" t="s">
        <v>1793</v>
      </c>
      <c r="AA26" t="s">
        <v>1794</v>
      </c>
      <c r="AR26" t="s">
        <v>348</v>
      </c>
      <c r="AT26" t="s">
        <v>1557</v>
      </c>
      <c r="AX26" t="s">
        <v>1556</v>
      </c>
      <c r="BI26" t="s">
        <v>1904</v>
      </c>
    </row>
    <row r="27" spans="1:61" x14ac:dyDescent="0.25">
      <c r="A27" t="s">
        <v>1879</v>
      </c>
      <c r="B27" s="79">
        <v>45219.791666666664</v>
      </c>
      <c r="C27" s="79">
        <v>45221.416666666664</v>
      </c>
      <c r="D27">
        <v>30137230</v>
      </c>
      <c r="E27" t="s">
        <v>1665</v>
      </c>
      <c r="F27" t="s">
        <v>1765</v>
      </c>
      <c r="G27" t="s">
        <v>1766</v>
      </c>
      <c r="H27" t="s">
        <v>1767</v>
      </c>
      <c r="I27" t="s">
        <v>2</v>
      </c>
      <c r="J27">
        <v>48073</v>
      </c>
      <c r="K27" t="s">
        <v>1768</v>
      </c>
      <c r="L27" t="s">
        <v>1769</v>
      </c>
      <c r="M27" s="79">
        <v>45215.303437499999</v>
      </c>
      <c r="N27" s="80">
        <v>45215</v>
      </c>
      <c r="O27">
        <v>45</v>
      </c>
      <c r="P27">
        <v>0</v>
      </c>
      <c r="Q27">
        <v>0</v>
      </c>
      <c r="R27">
        <v>0</v>
      </c>
      <c r="S27">
        <v>45</v>
      </c>
      <c r="T27">
        <v>1</v>
      </c>
      <c r="U27">
        <v>0</v>
      </c>
      <c r="V27">
        <v>0</v>
      </c>
      <c r="W27" t="s">
        <v>1770</v>
      </c>
      <c r="X27" t="s">
        <v>1765</v>
      </c>
      <c r="Y27" t="s">
        <v>1304</v>
      </c>
      <c r="Z27">
        <v>2488901742</v>
      </c>
      <c r="AA27" t="s">
        <v>1769</v>
      </c>
      <c r="AR27" t="s">
        <v>348</v>
      </c>
      <c r="AT27" t="s">
        <v>1557</v>
      </c>
      <c r="AX27" t="s">
        <v>1556</v>
      </c>
      <c r="BB27" t="s">
        <v>348</v>
      </c>
      <c r="BD27" t="s">
        <v>348</v>
      </c>
    </row>
    <row r="28" spans="1:61" x14ac:dyDescent="0.25">
      <c r="A28" t="s">
        <v>1879</v>
      </c>
      <c r="B28" s="79">
        <v>45219.791666666664</v>
      </c>
      <c r="C28" s="79">
        <v>45221.416666666664</v>
      </c>
      <c r="D28">
        <v>30137230</v>
      </c>
      <c r="E28" t="s">
        <v>1665</v>
      </c>
      <c r="F28" t="s">
        <v>1765</v>
      </c>
      <c r="G28" t="s">
        <v>1766</v>
      </c>
      <c r="H28" t="s">
        <v>1767</v>
      </c>
      <c r="I28" t="s">
        <v>2</v>
      </c>
      <c r="J28">
        <v>48073</v>
      </c>
      <c r="K28" t="s">
        <v>1768</v>
      </c>
      <c r="L28" t="s">
        <v>1769</v>
      </c>
      <c r="M28" s="79">
        <v>45215.303437499999</v>
      </c>
      <c r="N28" s="80">
        <v>45215</v>
      </c>
      <c r="O28">
        <v>45</v>
      </c>
      <c r="P28">
        <v>0</v>
      </c>
      <c r="Q28">
        <v>0</v>
      </c>
      <c r="R28">
        <v>0</v>
      </c>
      <c r="S28">
        <v>0</v>
      </c>
      <c r="T28">
        <v>1</v>
      </c>
      <c r="U28">
        <v>0</v>
      </c>
      <c r="V28">
        <v>0</v>
      </c>
      <c r="W28" t="s">
        <v>1771</v>
      </c>
      <c r="X28" t="s">
        <v>1765</v>
      </c>
      <c r="Y28" t="s">
        <v>1308</v>
      </c>
      <c r="Z28">
        <v>2488901742</v>
      </c>
      <c r="AA28" t="s">
        <v>1769</v>
      </c>
    </row>
    <row r="29" spans="1:61" x14ac:dyDescent="0.25">
      <c r="A29" t="s">
        <v>1879</v>
      </c>
      <c r="B29" s="79">
        <v>45219.791666666664</v>
      </c>
      <c r="C29" s="79">
        <v>45221.416666666664</v>
      </c>
      <c r="D29">
        <v>30137285</v>
      </c>
      <c r="E29" t="s">
        <v>1822</v>
      </c>
      <c r="F29" t="s">
        <v>1823</v>
      </c>
      <c r="G29" t="s">
        <v>340</v>
      </c>
      <c r="H29" t="s">
        <v>1654</v>
      </c>
      <c r="I29" t="s">
        <v>2</v>
      </c>
      <c r="J29">
        <v>48377</v>
      </c>
      <c r="K29" t="s">
        <v>1335</v>
      </c>
      <c r="L29" t="s">
        <v>1336</v>
      </c>
      <c r="M29" s="79">
        <v>45215.340358796297</v>
      </c>
      <c r="N29" s="80">
        <v>45215</v>
      </c>
      <c r="O29">
        <v>45</v>
      </c>
      <c r="P29">
        <v>0</v>
      </c>
      <c r="Q29">
        <v>0</v>
      </c>
      <c r="R29">
        <v>0</v>
      </c>
      <c r="S29">
        <v>45</v>
      </c>
      <c r="T29">
        <v>1</v>
      </c>
      <c r="U29">
        <v>0</v>
      </c>
      <c r="V29">
        <v>0</v>
      </c>
      <c r="W29" t="s">
        <v>341</v>
      </c>
      <c r="X29" t="s">
        <v>1823</v>
      </c>
      <c r="Y29" t="s">
        <v>1304</v>
      </c>
      <c r="Z29" t="s">
        <v>1905</v>
      </c>
      <c r="AA29" t="s">
        <v>1906</v>
      </c>
      <c r="AF29" t="s">
        <v>1306</v>
      </c>
      <c r="AR29" t="s">
        <v>348</v>
      </c>
      <c r="AT29" t="s">
        <v>1627</v>
      </c>
      <c r="AX29" t="s">
        <v>1628</v>
      </c>
      <c r="BB29" t="s">
        <v>348</v>
      </c>
      <c r="BD29" t="s">
        <v>348</v>
      </c>
    </row>
    <row r="30" spans="1:61" x14ac:dyDescent="0.25">
      <c r="A30" t="s">
        <v>1879</v>
      </c>
      <c r="B30" s="79">
        <v>45219.791666666664</v>
      </c>
      <c r="C30" s="79">
        <v>45221.416666666664</v>
      </c>
      <c r="D30">
        <v>30138168</v>
      </c>
      <c r="E30" t="s">
        <v>1809</v>
      </c>
      <c r="F30" t="s">
        <v>1810</v>
      </c>
      <c r="G30" t="s">
        <v>1811</v>
      </c>
      <c r="H30" t="s">
        <v>92</v>
      </c>
      <c r="I30" t="s">
        <v>2</v>
      </c>
      <c r="J30">
        <v>48336</v>
      </c>
      <c r="K30">
        <v>7347483692</v>
      </c>
      <c r="L30" t="s">
        <v>1812</v>
      </c>
      <c r="M30" s="79">
        <v>45215.495486111111</v>
      </c>
      <c r="N30" s="80">
        <v>45215</v>
      </c>
      <c r="O30">
        <v>45</v>
      </c>
      <c r="P30">
        <v>0</v>
      </c>
      <c r="Q30">
        <v>0</v>
      </c>
      <c r="R30">
        <v>45</v>
      </c>
      <c r="S30">
        <v>45</v>
      </c>
      <c r="T30">
        <v>1</v>
      </c>
      <c r="U30">
        <v>0</v>
      </c>
      <c r="V30">
        <v>0</v>
      </c>
      <c r="W30" t="s">
        <v>1813</v>
      </c>
      <c r="X30" t="s">
        <v>1810</v>
      </c>
      <c r="Y30" t="s">
        <v>1304</v>
      </c>
      <c r="AR30" t="s">
        <v>348</v>
      </c>
      <c r="AT30" t="s">
        <v>1557</v>
      </c>
      <c r="AX30" t="s">
        <v>1554</v>
      </c>
      <c r="AY30">
        <v>2</v>
      </c>
      <c r="BD30" t="s">
        <v>348</v>
      </c>
    </row>
    <row r="31" spans="1:61" x14ac:dyDescent="0.25">
      <c r="A31" t="s">
        <v>1879</v>
      </c>
      <c r="B31" s="79">
        <v>45219.791666666664</v>
      </c>
      <c r="C31" s="79">
        <v>45221.416666666664</v>
      </c>
      <c r="D31">
        <v>30138732</v>
      </c>
      <c r="E31" t="s">
        <v>1607</v>
      </c>
      <c r="F31" t="s">
        <v>1608</v>
      </c>
      <c r="G31" t="s">
        <v>1609</v>
      </c>
      <c r="H31" t="s">
        <v>92</v>
      </c>
      <c r="I31" t="s">
        <v>2</v>
      </c>
      <c r="J31">
        <v>48336</v>
      </c>
      <c r="K31" t="s">
        <v>1610</v>
      </c>
      <c r="L31" t="s">
        <v>1611</v>
      </c>
      <c r="M31" s="79">
        <v>45215.557847222219</v>
      </c>
      <c r="N31" s="80">
        <v>45215</v>
      </c>
      <c r="O31">
        <v>45</v>
      </c>
      <c r="P31">
        <v>0</v>
      </c>
      <c r="Q31">
        <v>0</v>
      </c>
      <c r="R31">
        <v>0</v>
      </c>
      <c r="S31">
        <v>45</v>
      </c>
      <c r="T31">
        <v>1</v>
      </c>
      <c r="U31">
        <v>0</v>
      </c>
      <c r="V31">
        <v>0</v>
      </c>
      <c r="W31" t="s">
        <v>1612</v>
      </c>
      <c r="X31" t="s">
        <v>1608</v>
      </c>
      <c r="Y31" t="s">
        <v>1304</v>
      </c>
      <c r="Z31">
        <v>8109862650</v>
      </c>
      <c r="AA31" t="s">
        <v>1611</v>
      </c>
      <c r="AR31" t="s">
        <v>348</v>
      </c>
      <c r="AT31" t="s">
        <v>1555</v>
      </c>
      <c r="AU31">
        <v>2</v>
      </c>
      <c r="AV31" t="s">
        <v>1907</v>
      </c>
      <c r="AX31" t="s">
        <v>1559</v>
      </c>
      <c r="BA31" t="s">
        <v>1789</v>
      </c>
      <c r="BB31" t="s">
        <v>348</v>
      </c>
      <c r="BD31" t="s">
        <v>348</v>
      </c>
    </row>
    <row r="32" spans="1:61" x14ac:dyDescent="0.25">
      <c r="A32" t="s">
        <v>1879</v>
      </c>
      <c r="B32" s="79">
        <v>45219.791666666664</v>
      </c>
      <c r="C32" s="79">
        <v>45221.416666666664</v>
      </c>
      <c r="D32">
        <v>30138957</v>
      </c>
      <c r="E32" t="s">
        <v>1634</v>
      </c>
      <c r="F32" t="s">
        <v>1635</v>
      </c>
      <c r="G32" t="s">
        <v>1636</v>
      </c>
      <c r="H32" t="s">
        <v>1606</v>
      </c>
      <c r="I32" t="s">
        <v>2</v>
      </c>
      <c r="J32">
        <v>48382</v>
      </c>
      <c r="K32">
        <v>3136555899</v>
      </c>
      <c r="L32" t="s">
        <v>1637</v>
      </c>
      <c r="M32" s="79">
        <v>45215.58520833333</v>
      </c>
      <c r="N32" s="80">
        <v>45215</v>
      </c>
      <c r="O32">
        <v>45</v>
      </c>
      <c r="P32">
        <v>0</v>
      </c>
      <c r="Q32">
        <v>0</v>
      </c>
      <c r="R32">
        <v>45</v>
      </c>
      <c r="S32">
        <v>45</v>
      </c>
      <c r="T32">
        <v>1</v>
      </c>
      <c r="U32">
        <v>0</v>
      </c>
      <c r="V32">
        <v>0</v>
      </c>
      <c r="W32" t="s">
        <v>1638</v>
      </c>
      <c r="X32" t="s">
        <v>1635</v>
      </c>
      <c r="Y32" t="s">
        <v>1304</v>
      </c>
      <c r="Z32">
        <v>3136555899</v>
      </c>
      <c r="AA32" t="s">
        <v>1637</v>
      </c>
      <c r="AR32" t="s">
        <v>348</v>
      </c>
      <c r="AT32" t="s">
        <v>1557</v>
      </c>
      <c r="AX32" t="s">
        <v>1556</v>
      </c>
      <c r="BB32" t="s">
        <v>348</v>
      </c>
      <c r="BD32" t="s">
        <v>348</v>
      </c>
    </row>
    <row r="33" spans="1:61" x14ac:dyDescent="0.25">
      <c r="A33" t="s">
        <v>1879</v>
      </c>
      <c r="B33" s="79">
        <v>45219.791666666664</v>
      </c>
      <c r="C33" s="79">
        <v>45221.416666666664</v>
      </c>
      <c r="D33">
        <v>30139717</v>
      </c>
      <c r="E33" t="s">
        <v>1908</v>
      </c>
      <c r="F33" t="s">
        <v>1909</v>
      </c>
      <c r="G33" t="s">
        <v>1910</v>
      </c>
      <c r="H33" t="s">
        <v>92</v>
      </c>
      <c r="I33" t="s">
        <v>2</v>
      </c>
      <c r="J33">
        <v>48335</v>
      </c>
      <c r="K33" t="s">
        <v>1321</v>
      </c>
      <c r="L33" t="s">
        <v>901</v>
      </c>
      <c r="M33" s="79">
        <v>45215.68476851852</v>
      </c>
      <c r="N33" s="80">
        <v>45215</v>
      </c>
      <c r="O33">
        <v>45</v>
      </c>
      <c r="P33">
        <v>0</v>
      </c>
      <c r="Q33">
        <v>0</v>
      </c>
      <c r="R33">
        <v>0</v>
      </c>
      <c r="S33">
        <v>45</v>
      </c>
      <c r="T33">
        <v>1</v>
      </c>
      <c r="U33">
        <v>0</v>
      </c>
      <c r="V33">
        <v>0</v>
      </c>
      <c r="W33" t="s">
        <v>1908</v>
      </c>
      <c r="X33" t="s">
        <v>1911</v>
      </c>
      <c r="Y33" t="s">
        <v>1304</v>
      </c>
      <c r="Z33" t="s">
        <v>1912</v>
      </c>
      <c r="AA33" t="s">
        <v>1913</v>
      </c>
      <c r="AB33" t="s">
        <v>1910</v>
      </c>
      <c r="AC33" t="s">
        <v>92</v>
      </c>
      <c r="AD33" t="s">
        <v>2</v>
      </c>
      <c r="AE33">
        <v>48335</v>
      </c>
      <c r="AF33" t="s">
        <v>1306</v>
      </c>
      <c r="AM33" t="s">
        <v>1914</v>
      </c>
      <c r="AR33" t="s">
        <v>348</v>
      </c>
      <c r="AT33" t="s">
        <v>1557</v>
      </c>
      <c r="AX33" t="s">
        <v>1556</v>
      </c>
      <c r="BF33" t="s">
        <v>1779</v>
      </c>
      <c r="BI33" t="s">
        <v>1915</v>
      </c>
    </row>
    <row r="34" spans="1:61" x14ac:dyDescent="0.25">
      <c r="A34" t="s">
        <v>1879</v>
      </c>
      <c r="B34" s="79">
        <v>45219.791666666664</v>
      </c>
      <c r="C34" s="79">
        <v>45221.416666666664</v>
      </c>
      <c r="D34">
        <v>30140144</v>
      </c>
      <c r="E34" t="s">
        <v>1772</v>
      </c>
      <c r="F34" t="s">
        <v>1916</v>
      </c>
      <c r="G34" t="s">
        <v>1917</v>
      </c>
      <c r="H34" t="s">
        <v>92</v>
      </c>
      <c r="I34" t="s">
        <v>2</v>
      </c>
      <c r="J34">
        <v>48331</v>
      </c>
      <c r="K34">
        <v>2488621486</v>
      </c>
      <c r="L34" t="s">
        <v>1774</v>
      </c>
      <c r="M34" s="79">
        <v>45215.761643518519</v>
      </c>
      <c r="N34" s="80">
        <v>45215</v>
      </c>
      <c r="O34">
        <v>45</v>
      </c>
      <c r="P34">
        <v>0</v>
      </c>
      <c r="Q34">
        <v>0</v>
      </c>
      <c r="R34">
        <v>45</v>
      </c>
      <c r="S34">
        <v>45</v>
      </c>
      <c r="T34">
        <v>1</v>
      </c>
      <c r="U34">
        <v>0</v>
      </c>
      <c r="V34">
        <v>0</v>
      </c>
      <c r="W34" t="s">
        <v>1773</v>
      </c>
      <c r="X34" t="s">
        <v>1772</v>
      </c>
      <c r="Y34" t="s">
        <v>1304</v>
      </c>
      <c r="Z34">
        <v>2488621486</v>
      </c>
      <c r="AA34" t="s">
        <v>1918</v>
      </c>
      <c r="AR34" t="s">
        <v>348</v>
      </c>
      <c r="AT34" t="s">
        <v>1557</v>
      </c>
      <c r="AX34" t="s">
        <v>1556</v>
      </c>
      <c r="BB34" t="s">
        <v>348</v>
      </c>
      <c r="BF34" t="s">
        <v>1779</v>
      </c>
    </row>
    <row r="35" spans="1:61" x14ac:dyDescent="0.25">
      <c r="A35" t="s">
        <v>1879</v>
      </c>
      <c r="B35" s="79">
        <v>45219.791666666664</v>
      </c>
      <c r="C35" s="79">
        <v>45221.416666666664</v>
      </c>
      <c r="D35">
        <v>30140805</v>
      </c>
      <c r="E35" t="s">
        <v>1801</v>
      </c>
      <c r="F35" t="s">
        <v>1802</v>
      </c>
      <c r="G35" t="s">
        <v>1803</v>
      </c>
      <c r="H35" t="s">
        <v>1804</v>
      </c>
      <c r="I35" t="s">
        <v>2</v>
      </c>
      <c r="J35">
        <v>48327</v>
      </c>
      <c r="K35">
        <v>2483421498</v>
      </c>
      <c r="L35" t="s">
        <v>1805</v>
      </c>
      <c r="M35" s="79">
        <v>45215.86446759259</v>
      </c>
      <c r="N35" s="80">
        <v>45215</v>
      </c>
      <c r="O35">
        <v>90</v>
      </c>
      <c r="P35">
        <v>0</v>
      </c>
      <c r="Q35">
        <v>0</v>
      </c>
      <c r="R35">
        <v>0</v>
      </c>
      <c r="S35">
        <v>45</v>
      </c>
      <c r="T35">
        <v>1</v>
      </c>
      <c r="U35">
        <v>0</v>
      </c>
      <c r="V35">
        <v>0</v>
      </c>
      <c r="W35" t="s">
        <v>1806</v>
      </c>
      <c r="X35" t="s">
        <v>1807</v>
      </c>
      <c r="Y35" t="s">
        <v>1304</v>
      </c>
      <c r="Z35">
        <v>2483421498</v>
      </c>
      <c r="AA35" t="s">
        <v>1805</v>
      </c>
      <c r="AB35" t="s">
        <v>1808</v>
      </c>
      <c r="AC35" t="s">
        <v>1804</v>
      </c>
      <c r="AD35" t="s">
        <v>2</v>
      </c>
      <c r="AE35">
        <v>48327</v>
      </c>
      <c r="AF35" t="s">
        <v>1306</v>
      </c>
      <c r="AR35" t="s">
        <v>348</v>
      </c>
      <c r="AT35" t="s">
        <v>1557</v>
      </c>
      <c r="AX35" t="s">
        <v>1556</v>
      </c>
      <c r="BB35" t="s">
        <v>348</v>
      </c>
      <c r="BD35" t="s">
        <v>348</v>
      </c>
    </row>
    <row r="36" spans="1:61" x14ac:dyDescent="0.25">
      <c r="A36" t="s">
        <v>1879</v>
      </c>
      <c r="B36" s="79">
        <v>45219.791666666664</v>
      </c>
      <c r="C36" s="79">
        <v>45221.416666666664</v>
      </c>
      <c r="D36">
        <v>30140805</v>
      </c>
      <c r="E36" t="s">
        <v>1801</v>
      </c>
      <c r="F36" t="s">
        <v>1802</v>
      </c>
      <c r="G36" t="s">
        <v>1803</v>
      </c>
      <c r="H36" t="s">
        <v>1804</v>
      </c>
      <c r="I36" t="s">
        <v>2</v>
      </c>
      <c r="J36">
        <v>48327</v>
      </c>
      <c r="K36">
        <v>2483421498</v>
      </c>
      <c r="L36" t="s">
        <v>1805</v>
      </c>
      <c r="M36" s="79">
        <v>45215.86446759259</v>
      </c>
      <c r="N36" s="80">
        <v>45215</v>
      </c>
      <c r="O36">
        <v>90</v>
      </c>
      <c r="P36">
        <v>0</v>
      </c>
      <c r="Q36">
        <v>0</v>
      </c>
      <c r="R36">
        <v>0</v>
      </c>
      <c r="S36">
        <v>45</v>
      </c>
      <c r="T36">
        <v>1</v>
      </c>
      <c r="U36">
        <v>0</v>
      </c>
      <c r="V36">
        <v>0</v>
      </c>
      <c r="W36" t="s">
        <v>1670</v>
      </c>
      <c r="X36" t="s">
        <v>1807</v>
      </c>
      <c r="Y36" t="s">
        <v>1304</v>
      </c>
      <c r="Z36">
        <v>2483421498</v>
      </c>
      <c r="AA36" t="s">
        <v>1805</v>
      </c>
      <c r="AR36" t="s">
        <v>348</v>
      </c>
      <c r="AT36" t="s">
        <v>1557</v>
      </c>
      <c r="AX36" t="s">
        <v>1556</v>
      </c>
      <c r="BB36" t="s">
        <v>348</v>
      </c>
      <c r="BD36" t="s">
        <v>348</v>
      </c>
    </row>
    <row r="37" spans="1:61" x14ac:dyDescent="0.25">
      <c r="A37" t="s">
        <v>1879</v>
      </c>
      <c r="B37" s="79">
        <v>45219.791666666664</v>
      </c>
      <c r="C37" s="79">
        <v>45221.416666666664</v>
      </c>
      <c r="D37">
        <v>30142260</v>
      </c>
      <c r="E37" t="s">
        <v>1814</v>
      </c>
      <c r="F37" t="s">
        <v>1815</v>
      </c>
      <c r="G37" t="s">
        <v>1816</v>
      </c>
      <c r="H37" t="s">
        <v>1817</v>
      </c>
      <c r="I37" t="s">
        <v>2</v>
      </c>
      <c r="J37" t="s">
        <v>1818</v>
      </c>
      <c r="K37">
        <v>5172820756</v>
      </c>
      <c r="L37" t="s">
        <v>1819</v>
      </c>
      <c r="M37" s="79">
        <v>45216.399884259263</v>
      </c>
      <c r="N37" s="80">
        <v>45216</v>
      </c>
      <c r="O37">
        <v>90</v>
      </c>
      <c r="P37">
        <v>0</v>
      </c>
      <c r="Q37">
        <v>0</v>
      </c>
      <c r="R37">
        <v>0</v>
      </c>
      <c r="S37">
        <v>45</v>
      </c>
      <c r="T37">
        <v>1</v>
      </c>
      <c r="U37">
        <v>0</v>
      </c>
      <c r="V37">
        <v>0</v>
      </c>
      <c r="W37" t="s">
        <v>1919</v>
      </c>
      <c r="X37" t="s">
        <v>1821</v>
      </c>
      <c r="Y37" t="s">
        <v>1304</v>
      </c>
      <c r="Z37">
        <v>5172820756</v>
      </c>
      <c r="AA37" t="s">
        <v>1322</v>
      </c>
      <c r="AR37" t="s">
        <v>348</v>
      </c>
      <c r="AT37" t="s">
        <v>1555</v>
      </c>
      <c r="AU37">
        <v>3</v>
      </c>
      <c r="AX37" t="s">
        <v>1883</v>
      </c>
    </row>
    <row r="38" spans="1:61" x14ac:dyDescent="0.25">
      <c r="A38" t="s">
        <v>1879</v>
      </c>
      <c r="B38" s="79">
        <v>45219.791666666664</v>
      </c>
      <c r="C38" s="79">
        <v>45221.416666666664</v>
      </c>
      <c r="D38">
        <v>30142260</v>
      </c>
      <c r="E38" t="s">
        <v>1814</v>
      </c>
      <c r="F38" t="s">
        <v>1815</v>
      </c>
      <c r="G38" t="s">
        <v>1816</v>
      </c>
      <c r="H38" t="s">
        <v>1817</v>
      </c>
      <c r="I38" t="s">
        <v>2</v>
      </c>
      <c r="J38" t="s">
        <v>1818</v>
      </c>
      <c r="K38">
        <v>5172820756</v>
      </c>
      <c r="L38" t="s">
        <v>1819</v>
      </c>
      <c r="M38" s="79">
        <v>45216.399884259263</v>
      </c>
      <c r="N38" s="80">
        <v>45216</v>
      </c>
      <c r="O38">
        <v>90</v>
      </c>
      <c r="P38">
        <v>0</v>
      </c>
      <c r="Q38">
        <v>0</v>
      </c>
      <c r="R38">
        <v>0</v>
      </c>
      <c r="S38">
        <v>45</v>
      </c>
      <c r="T38">
        <v>1</v>
      </c>
      <c r="U38">
        <v>0</v>
      </c>
      <c r="V38">
        <v>0</v>
      </c>
      <c r="W38" t="s">
        <v>1820</v>
      </c>
      <c r="X38" t="s">
        <v>1821</v>
      </c>
      <c r="Y38" t="s">
        <v>1304</v>
      </c>
      <c r="Z38">
        <v>5172820756</v>
      </c>
      <c r="AA38" t="s">
        <v>1322</v>
      </c>
      <c r="AR38" t="s">
        <v>348</v>
      </c>
      <c r="AT38" t="s">
        <v>1555</v>
      </c>
      <c r="AU38">
        <v>3</v>
      </c>
      <c r="AX38" t="s">
        <v>1883</v>
      </c>
    </row>
    <row r="39" spans="1:61" x14ac:dyDescent="0.25">
      <c r="A39" t="s">
        <v>1879</v>
      </c>
      <c r="B39" s="79">
        <v>45219.791666666664</v>
      </c>
      <c r="C39" s="79">
        <v>45221.416666666664</v>
      </c>
      <c r="D39">
        <v>30143062</v>
      </c>
      <c r="E39" t="s">
        <v>1736</v>
      </c>
      <c r="F39" t="s">
        <v>1737</v>
      </c>
      <c r="G39" t="s">
        <v>1738</v>
      </c>
      <c r="H39" t="s">
        <v>1606</v>
      </c>
      <c r="I39" t="s">
        <v>2</v>
      </c>
      <c r="J39">
        <v>48382</v>
      </c>
      <c r="K39">
        <v>4192052667</v>
      </c>
      <c r="L39" t="s">
        <v>1739</v>
      </c>
      <c r="M39" s="79">
        <v>45216.494583333333</v>
      </c>
      <c r="N39" s="80">
        <v>45216</v>
      </c>
      <c r="O39">
        <v>45</v>
      </c>
      <c r="P39">
        <v>0</v>
      </c>
      <c r="Q39">
        <v>0</v>
      </c>
      <c r="R39">
        <v>45</v>
      </c>
      <c r="S39">
        <v>45</v>
      </c>
      <c r="T39">
        <v>1</v>
      </c>
      <c r="U39">
        <v>0</v>
      </c>
      <c r="V39">
        <v>0</v>
      </c>
      <c r="W39" t="s">
        <v>1740</v>
      </c>
      <c r="X39" t="s">
        <v>1737</v>
      </c>
      <c r="Y39" t="s">
        <v>1304</v>
      </c>
      <c r="Z39">
        <v>4192052667</v>
      </c>
      <c r="AA39" t="s">
        <v>1739</v>
      </c>
      <c r="AR39" t="s">
        <v>348</v>
      </c>
      <c r="AT39" t="s">
        <v>1557</v>
      </c>
      <c r="AX39" t="s">
        <v>1556</v>
      </c>
    </row>
    <row r="40" spans="1:61" x14ac:dyDescent="0.25">
      <c r="A40" t="s">
        <v>1879</v>
      </c>
      <c r="B40" s="79">
        <v>45219.791666666664</v>
      </c>
      <c r="C40" s="79">
        <v>45221.416666666664</v>
      </c>
      <c r="D40">
        <v>30143252</v>
      </c>
      <c r="E40" t="s">
        <v>1920</v>
      </c>
      <c r="F40" t="s">
        <v>1921</v>
      </c>
      <c r="G40" t="s">
        <v>1922</v>
      </c>
      <c r="H40" t="s">
        <v>92</v>
      </c>
      <c r="I40" t="s">
        <v>2</v>
      </c>
      <c r="J40">
        <v>48331</v>
      </c>
      <c r="K40" t="s">
        <v>1923</v>
      </c>
      <c r="L40" t="s">
        <v>1924</v>
      </c>
      <c r="M40" s="79">
        <v>45216.51357638889</v>
      </c>
      <c r="N40" s="80">
        <v>45216</v>
      </c>
      <c r="O40">
        <v>45</v>
      </c>
      <c r="P40">
        <v>0</v>
      </c>
      <c r="Q40">
        <v>0</v>
      </c>
      <c r="R40">
        <v>0</v>
      </c>
      <c r="S40">
        <v>45</v>
      </c>
      <c r="T40">
        <v>1</v>
      </c>
      <c r="U40">
        <v>0</v>
      </c>
      <c r="V40">
        <v>0</v>
      </c>
      <c r="W40" t="s">
        <v>1925</v>
      </c>
      <c r="X40" t="s">
        <v>1926</v>
      </c>
      <c r="Y40" t="s">
        <v>1304</v>
      </c>
      <c r="Z40">
        <v>2486154941</v>
      </c>
      <c r="AA40" t="s">
        <v>1924</v>
      </c>
      <c r="AB40" t="s">
        <v>1927</v>
      </c>
      <c r="AC40" t="s">
        <v>92</v>
      </c>
      <c r="AD40" t="s">
        <v>2</v>
      </c>
      <c r="AE40">
        <v>48336</v>
      </c>
      <c r="AF40" t="s">
        <v>1306</v>
      </c>
      <c r="AR40" t="s">
        <v>348</v>
      </c>
      <c r="AT40" t="s">
        <v>1557</v>
      </c>
      <c r="AX40" t="s">
        <v>1556</v>
      </c>
      <c r="BB40" t="s">
        <v>348</v>
      </c>
      <c r="BD40" t="s">
        <v>348</v>
      </c>
    </row>
    <row r="41" spans="1:61" x14ac:dyDescent="0.25">
      <c r="A41" t="s">
        <v>1879</v>
      </c>
      <c r="B41" s="79">
        <v>45219.791666666664</v>
      </c>
      <c r="C41" s="79">
        <v>45221.416666666664</v>
      </c>
      <c r="D41">
        <v>30143379</v>
      </c>
      <c r="E41" t="s">
        <v>1667</v>
      </c>
      <c r="F41" t="s">
        <v>1641</v>
      </c>
      <c r="G41" t="s">
        <v>1668</v>
      </c>
      <c r="H41" t="s">
        <v>92</v>
      </c>
      <c r="I41" t="s">
        <v>2</v>
      </c>
      <c r="J41">
        <v>48331</v>
      </c>
      <c r="K41" t="s">
        <v>1730</v>
      </c>
      <c r="L41" t="s">
        <v>1669</v>
      </c>
      <c r="M41" s="79">
        <v>45216.529282407406</v>
      </c>
      <c r="N41" s="80">
        <v>45216</v>
      </c>
      <c r="O41">
        <v>45</v>
      </c>
      <c r="P41">
        <v>0</v>
      </c>
      <c r="Q41">
        <v>0</v>
      </c>
      <c r="R41">
        <v>0</v>
      </c>
      <c r="S41">
        <v>45</v>
      </c>
      <c r="T41">
        <v>1</v>
      </c>
      <c r="U41">
        <v>0</v>
      </c>
      <c r="V41">
        <v>0</v>
      </c>
      <c r="W41" t="s">
        <v>1670</v>
      </c>
      <c r="X41" t="s">
        <v>1641</v>
      </c>
      <c r="Y41" t="s">
        <v>1304</v>
      </c>
      <c r="Z41">
        <v>7342772676</v>
      </c>
      <c r="AA41" t="s">
        <v>1669</v>
      </c>
      <c r="AR41" t="s">
        <v>348</v>
      </c>
      <c r="AT41" t="s">
        <v>1558</v>
      </c>
      <c r="AW41" t="s">
        <v>1928</v>
      </c>
      <c r="AX41" t="s">
        <v>1883</v>
      </c>
      <c r="BB41" t="s">
        <v>348</v>
      </c>
      <c r="BD41" t="s">
        <v>348</v>
      </c>
    </row>
    <row r="42" spans="1:61" x14ac:dyDescent="0.25">
      <c r="A42" t="s">
        <v>1879</v>
      </c>
      <c r="B42" s="79">
        <v>45219.791666666664</v>
      </c>
      <c r="C42" s="79">
        <v>45221.416666666664</v>
      </c>
      <c r="D42">
        <v>30144000</v>
      </c>
      <c r="E42" t="s">
        <v>1929</v>
      </c>
      <c r="F42" t="s">
        <v>1930</v>
      </c>
      <c r="G42" t="s">
        <v>659</v>
      </c>
      <c r="H42" t="s">
        <v>92</v>
      </c>
      <c r="I42" t="s">
        <v>2</v>
      </c>
      <c r="J42">
        <v>48331</v>
      </c>
      <c r="K42">
        <v>2488400284</v>
      </c>
      <c r="L42" t="s">
        <v>1931</v>
      </c>
      <c r="M42" s="79">
        <v>45216.596250000002</v>
      </c>
      <c r="N42" s="80">
        <v>45216</v>
      </c>
      <c r="O42">
        <v>45</v>
      </c>
      <c r="P42">
        <v>0</v>
      </c>
      <c r="Q42">
        <v>0</v>
      </c>
      <c r="R42">
        <v>0</v>
      </c>
      <c r="S42">
        <v>45</v>
      </c>
      <c r="T42">
        <v>1</v>
      </c>
      <c r="U42">
        <v>0</v>
      </c>
      <c r="V42">
        <v>0</v>
      </c>
      <c r="W42" t="s">
        <v>1932</v>
      </c>
      <c r="X42" t="s">
        <v>1933</v>
      </c>
      <c r="Y42" t="s">
        <v>1304</v>
      </c>
      <c r="Z42">
        <v>2485952323</v>
      </c>
      <c r="AA42" t="s">
        <v>1934</v>
      </c>
      <c r="AR42" t="s">
        <v>348</v>
      </c>
      <c r="AT42" t="s">
        <v>1557</v>
      </c>
      <c r="AX42" t="s">
        <v>1556</v>
      </c>
      <c r="BB42" t="s">
        <v>348</v>
      </c>
      <c r="BD42" t="s">
        <v>348</v>
      </c>
    </row>
    <row r="43" spans="1:61" x14ac:dyDescent="0.25">
      <c r="A43" t="s">
        <v>1879</v>
      </c>
      <c r="B43" s="79">
        <v>45219.791666666664</v>
      </c>
      <c r="C43" s="79">
        <v>45221.416666666664</v>
      </c>
      <c r="D43">
        <v>30144000</v>
      </c>
      <c r="E43" t="s">
        <v>1929</v>
      </c>
      <c r="F43" t="s">
        <v>1930</v>
      </c>
      <c r="G43" t="s">
        <v>659</v>
      </c>
      <c r="H43" t="s">
        <v>92</v>
      </c>
      <c r="I43" t="s">
        <v>2</v>
      </c>
      <c r="J43">
        <v>48331</v>
      </c>
      <c r="K43">
        <v>2488400284</v>
      </c>
      <c r="L43" t="s">
        <v>1931</v>
      </c>
      <c r="M43" s="79">
        <v>45216.596250000002</v>
      </c>
      <c r="N43" s="80">
        <v>45216</v>
      </c>
      <c r="O43">
        <v>45</v>
      </c>
      <c r="P43">
        <v>0</v>
      </c>
      <c r="Q43">
        <v>0</v>
      </c>
      <c r="R43">
        <v>0</v>
      </c>
      <c r="S43">
        <v>0</v>
      </c>
      <c r="T43">
        <v>1</v>
      </c>
      <c r="U43">
        <v>0</v>
      </c>
      <c r="V43">
        <v>0</v>
      </c>
      <c r="W43" t="s">
        <v>1935</v>
      </c>
      <c r="X43" t="s">
        <v>1933</v>
      </c>
      <c r="Y43" t="s">
        <v>1308</v>
      </c>
      <c r="Z43">
        <v>2485952323</v>
      </c>
      <c r="AA43" t="s">
        <v>1934</v>
      </c>
    </row>
    <row r="44" spans="1:61" x14ac:dyDescent="0.25">
      <c r="A44" t="s">
        <v>1879</v>
      </c>
      <c r="B44" s="79">
        <v>45219.791666666664</v>
      </c>
      <c r="C44" s="79">
        <v>45221.416666666664</v>
      </c>
      <c r="D44">
        <v>30144126</v>
      </c>
      <c r="E44" t="s">
        <v>1852</v>
      </c>
      <c r="F44" t="s">
        <v>1853</v>
      </c>
      <c r="G44" t="s">
        <v>1854</v>
      </c>
      <c r="H44" t="s">
        <v>1824</v>
      </c>
      <c r="I44" t="s">
        <v>2</v>
      </c>
      <c r="J44">
        <v>48393</v>
      </c>
      <c r="K44">
        <v>2485741328</v>
      </c>
      <c r="L44" t="s">
        <v>1855</v>
      </c>
      <c r="M44" s="79">
        <v>45216.607719907406</v>
      </c>
      <c r="N44" s="80">
        <v>45216</v>
      </c>
      <c r="O44">
        <v>45</v>
      </c>
      <c r="P44">
        <v>0</v>
      </c>
      <c r="Q44">
        <v>0</v>
      </c>
      <c r="R44">
        <v>45</v>
      </c>
      <c r="S44">
        <v>45</v>
      </c>
      <c r="T44">
        <v>1</v>
      </c>
      <c r="U44">
        <v>0</v>
      </c>
      <c r="V44">
        <v>0</v>
      </c>
      <c r="W44" t="s">
        <v>1856</v>
      </c>
      <c r="X44" t="s">
        <v>1857</v>
      </c>
      <c r="Y44" t="s">
        <v>1304</v>
      </c>
      <c r="AR44" t="s">
        <v>348</v>
      </c>
      <c r="AT44" t="s">
        <v>1557</v>
      </c>
      <c r="AX44" t="s">
        <v>1556</v>
      </c>
      <c r="BB44" t="s">
        <v>348</v>
      </c>
      <c r="BD44" t="s">
        <v>348</v>
      </c>
      <c r="BH44" t="s">
        <v>1629</v>
      </c>
    </row>
    <row r="45" spans="1:61" x14ac:dyDescent="0.25">
      <c r="A45" t="s">
        <v>1879</v>
      </c>
      <c r="B45" s="79">
        <v>45219.791666666664</v>
      </c>
      <c r="C45" s="79">
        <v>45221.416666666664</v>
      </c>
      <c r="D45">
        <v>30145081</v>
      </c>
      <c r="E45" t="s">
        <v>1898</v>
      </c>
      <c r="F45" t="s">
        <v>1748</v>
      </c>
      <c r="G45" t="s">
        <v>1746</v>
      </c>
      <c r="H45" t="s">
        <v>792</v>
      </c>
      <c r="I45" t="s">
        <v>2</v>
      </c>
      <c r="J45">
        <v>48324</v>
      </c>
      <c r="K45">
        <v>2488352309</v>
      </c>
      <c r="L45" t="s">
        <v>1936</v>
      </c>
      <c r="M45" s="79">
        <v>45216.723379629628</v>
      </c>
      <c r="N45" s="80">
        <v>45216</v>
      </c>
      <c r="O45">
        <v>45</v>
      </c>
      <c r="P45">
        <v>0</v>
      </c>
      <c r="Q45">
        <v>0</v>
      </c>
      <c r="R45">
        <v>45</v>
      </c>
      <c r="S45">
        <v>45</v>
      </c>
      <c r="T45">
        <v>1</v>
      </c>
      <c r="U45">
        <v>0</v>
      </c>
      <c r="V45">
        <v>0</v>
      </c>
      <c r="W45" t="s">
        <v>1747</v>
      </c>
      <c r="X45" t="s">
        <v>1748</v>
      </c>
      <c r="Y45" t="s">
        <v>1304</v>
      </c>
      <c r="Z45">
        <v>2483254805</v>
      </c>
      <c r="AA45" t="s">
        <v>1749</v>
      </c>
      <c r="AR45" t="s">
        <v>348</v>
      </c>
      <c r="AT45" t="s">
        <v>1557</v>
      </c>
      <c r="AX45" t="s">
        <v>1556</v>
      </c>
      <c r="BB45" t="s">
        <v>348</v>
      </c>
    </row>
    <row r="46" spans="1:61" s="120" customFormat="1" x14ac:dyDescent="0.25">
      <c r="A46" s="120" t="s">
        <v>1879</v>
      </c>
      <c r="B46" s="150">
        <v>45219.791666666664</v>
      </c>
      <c r="C46" s="150">
        <v>45221.416666666664</v>
      </c>
      <c r="D46" s="120">
        <v>30145153</v>
      </c>
      <c r="E46" s="120" t="s">
        <v>1780</v>
      </c>
      <c r="F46" s="120" t="s">
        <v>1781</v>
      </c>
      <c r="G46" s="120" t="s">
        <v>1782</v>
      </c>
      <c r="H46" s="120" t="s">
        <v>92</v>
      </c>
      <c r="I46" s="120" t="s">
        <v>2</v>
      </c>
      <c r="J46" s="120">
        <v>48336</v>
      </c>
      <c r="K46" s="120">
        <v>2488406573</v>
      </c>
      <c r="L46" s="120" t="s">
        <v>1783</v>
      </c>
      <c r="M46" s="150">
        <v>45216.731574074074</v>
      </c>
      <c r="N46" s="151">
        <v>45216</v>
      </c>
      <c r="O46" s="120">
        <v>45</v>
      </c>
      <c r="P46" s="120">
        <v>0</v>
      </c>
      <c r="Q46" s="120">
        <v>0</v>
      </c>
      <c r="R46" s="120">
        <v>45</v>
      </c>
      <c r="S46" s="120">
        <v>45</v>
      </c>
      <c r="T46" s="120">
        <v>1</v>
      </c>
      <c r="U46" s="120">
        <v>0</v>
      </c>
      <c r="V46" s="120">
        <v>0</v>
      </c>
      <c r="W46" s="120" t="s">
        <v>1784</v>
      </c>
      <c r="X46" s="120" t="s">
        <v>1781</v>
      </c>
      <c r="Y46" s="120" t="s">
        <v>1304</v>
      </c>
      <c r="Z46" s="120">
        <v>2488406573</v>
      </c>
      <c r="AA46" s="120" t="s">
        <v>1783</v>
      </c>
      <c r="AR46" s="120" t="s">
        <v>348</v>
      </c>
      <c r="AT46" s="120" t="s">
        <v>1557</v>
      </c>
      <c r="AX46" s="120" t="s">
        <v>1556</v>
      </c>
      <c r="BB46" s="120" t="s">
        <v>348</v>
      </c>
      <c r="BD46" s="120" t="s">
        <v>348</v>
      </c>
    </row>
    <row r="47" spans="1:61" x14ac:dyDescent="0.25">
      <c r="A47" t="s">
        <v>1879</v>
      </c>
      <c r="B47" s="79">
        <v>45219.791666666664</v>
      </c>
      <c r="C47" s="79">
        <v>45221.416666666664</v>
      </c>
      <c r="D47">
        <v>30145608</v>
      </c>
      <c r="E47" t="s">
        <v>1704</v>
      </c>
      <c r="F47" t="s">
        <v>1705</v>
      </c>
      <c r="G47" t="s">
        <v>1706</v>
      </c>
      <c r="H47" t="s">
        <v>1602</v>
      </c>
      <c r="I47" t="s">
        <v>2</v>
      </c>
      <c r="J47">
        <v>48152</v>
      </c>
      <c r="K47">
        <v>2488805079</v>
      </c>
      <c r="L47" t="s">
        <v>1707</v>
      </c>
      <c r="M47" s="79">
        <v>45216.795856481483</v>
      </c>
      <c r="N47" s="80">
        <v>45216</v>
      </c>
      <c r="P47">
        <v>0</v>
      </c>
      <c r="Q47">
        <v>0</v>
      </c>
      <c r="S47">
        <v>0</v>
      </c>
      <c r="T47">
        <v>1</v>
      </c>
      <c r="U47">
        <v>0</v>
      </c>
      <c r="V47">
        <v>0</v>
      </c>
      <c r="W47" t="s">
        <v>1704</v>
      </c>
      <c r="X47" t="s">
        <v>1705</v>
      </c>
      <c r="Y47" t="s">
        <v>1308</v>
      </c>
      <c r="Z47">
        <v>2488805079</v>
      </c>
      <c r="AA47" t="s">
        <v>1707</v>
      </c>
      <c r="AB47" t="s">
        <v>1706</v>
      </c>
      <c r="AC47" t="s">
        <v>1602</v>
      </c>
      <c r="AD47" t="s">
        <v>2</v>
      </c>
      <c r="AE47">
        <v>48152</v>
      </c>
      <c r="AF47" t="s">
        <v>1306</v>
      </c>
      <c r="AG47" t="s">
        <v>1708</v>
      </c>
    </row>
    <row r="48" spans="1:61" x14ac:dyDescent="0.25">
      <c r="A48" t="s">
        <v>1879</v>
      </c>
      <c r="B48" s="79">
        <v>45219.791666666664</v>
      </c>
      <c r="C48" s="79">
        <v>45221.416666666664</v>
      </c>
      <c r="D48">
        <v>30145713</v>
      </c>
      <c r="E48" t="s">
        <v>1858</v>
      </c>
      <c r="F48" t="s">
        <v>1859</v>
      </c>
      <c r="G48" t="s">
        <v>1860</v>
      </c>
      <c r="H48" t="s">
        <v>1861</v>
      </c>
      <c r="I48" t="s">
        <v>2</v>
      </c>
      <c r="J48">
        <v>48335</v>
      </c>
      <c r="K48">
        <v>2489904331</v>
      </c>
      <c r="L48" t="s">
        <v>1465</v>
      </c>
      <c r="M48" s="79">
        <v>45216.812245370369</v>
      </c>
      <c r="N48" s="80">
        <v>45216</v>
      </c>
      <c r="O48">
        <v>45</v>
      </c>
      <c r="P48">
        <v>0</v>
      </c>
      <c r="Q48">
        <v>0</v>
      </c>
      <c r="R48">
        <v>0</v>
      </c>
      <c r="S48">
        <v>45</v>
      </c>
      <c r="T48">
        <v>1</v>
      </c>
      <c r="U48">
        <v>0</v>
      </c>
      <c r="V48">
        <v>0</v>
      </c>
      <c r="W48" t="s">
        <v>1862</v>
      </c>
      <c r="X48" t="s">
        <v>1859</v>
      </c>
      <c r="Y48" t="s">
        <v>1304</v>
      </c>
      <c r="Z48">
        <v>2489904331</v>
      </c>
      <c r="AA48" t="s">
        <v>1465</v>
      </c>
      <c r="AR48" t="s">
        <v>348</v>
      </c>
      <c r="AT48" t="s">
        <v>1557</v>
      </c>
      <c r="AX48" t="s">
        <v>1554</v>
      </c>
      <c r="AY48">
        <v>2</v>
      </c>
      <c r="BB48" t="s">
        <v>348</v>
      </c>
      <c r="BD48" t="s">
        <v>348</v>
      </c>
      <c r="BH48" t="s">
        <v>1629</v>
      </c>
    </row>
    <row r="49" spans="1:60" x14ac:dyDescent="0.25">
      <c r="A49" t="s">
        <v>1879</v>
      </c>
      <c r="B49" s="79">
        <v>45219.791666666664</v>
      </c>
      <c r="C49" s="79">
        <v>45221.416666666664</v>
      </c>
      <c r="D49">
        <v>30145767</v>
      </c>
      <c r="E49" t="s">
        <v>1775</v>
      </c>
      <c r="F49" t="s">
        <v>1776</v>
      </c>
      <c r="G49" t="s">
        <v>1777</v>
      </c>
      <c r="H49" t="s">
        <v>92</v>
      </c>
      <c r="I49" t="s">
        <v>2</v>
      </c>
      <c r="J49">
        <v>48335</v>
      </c>
      <c r="K49">
        <v>2489248952</v>
      </c>
      <c r="L49" t="s">
        <v>1778</v>
      </c>
      <c r="M49" s="79">
        <v>45216.82167824074</v>
      </c>
      <c r="N49" s="80">
        <v>45216</v>
      </c>
      <c r="O49">
        <v>45</v>
      </c>
      <c r="P49">
        <v>0</v>
      </c>
      <c r="Q49">
        <v>0</v>
      </c>
      <c r="R49">
        <v>0</v>
      </c>
      <c r="S49">
        <v>45</v>
      </c>
      <c r="T49">
        <v>1</v>
      </c>
      <c r="U49">
        <v>0</v>
      </c>
      <c r="V49">
        <v>0</v>
      </c>
      <c r="W49" t="s">
        <v>1775</v>
      </c>
      <c r="X49" t="s">
        <v>1776</v>
      </c>
      <c r="Y49" t="s">
        <v>1304</v>
      </c>
      <c r="Z49">
        <v>2489248952</v>
      </c>
      <c r="AA49" t="s">
        <v>1778</v>
      </c>
      <c r="AB49" t="s">
        <v>1777</v>
      </c>
      <c r="AC49" t="s">
        <v>92</v>
      </c>
      <c r="AD49" t="s">
        <v>2</v>
      </c>
      <c r="AE49">
        <v>48335</v>
      </c>
      <c r="AF49" t="s">
        <v>1306</v>
      </c>
      <c r="AR49" t="s">
        <v>348</v>
      </c>
      <c r="AT49" t="s">
        <v>1557</v>
      </c>
      <c r="AX49" t="s">
        <v>1556</v>
      </c>
      <c r="BB49" t="s">
        <v>348</v>
      </c>
      <c r="BD49" t="s">
        <v>348</v>
      </c>
      <c r="BH49" t="s">
        <v>1629</v>
      </c>
    </row>
    <row r="50" spans="1:60" x14ac:dyDescent="0.25">
      <c r="A50" t="s">
        <v>1879</v>
      </c>
      <c r="B50" s="79">
        <v>45219.791666666664</v>
      </c>
      <c r="C50" s="79">
        <v>45221.416666666664</v>
      </c>
      <c r="D50">
        <v>30145906</v>
      </c>
      <c r="E50" t="s">
        <v>1958</v>
      </c>
      <c r="F50" t="s">
        <v>1733</v>
      </c>
      <c r="G50" t="s">
        <v>1959</v>
      </c>
      <c r="H50" t="s">
        <v>92</v>
      </c>
      <c r="I50" t="s">
        <v>2</v>
      </c>
      <c r="J50">
        <v>48334</v>
      </c>
      <c r="K50" t="s">
        <v>1734</v>
      </c>
      <c r="L50" t="s">
        <v>1386</v>
      </c>
      <c r="M50" s="79">
        <v>45216.840914351851</v>
      </c>
      <c r="N50" s="80">
        <v>45216</v>
      </c>
      <c r="O50">
        <v>45</v>
      </c>
      <c r="P50">
        <v>0</v>
      </c>
      <c r="Q50">
        <v>0</v>
      </c>
      <c r="R50">
        <v>45</v>
      </c>
      <c r="S50">
        <v>45</v>
      </c>
      <c r="T50">
        <v>1</v>
      </c>
      <c r="U50">
        <v>0</v>
      </c>
      <c r="V50">
        <v>0</v>
      </c>
      <c r="W50" t="s">
        <v>1735</v>
      </c>
      <c r="X50" t="s">
        <v>1733</v>
      </c>
      <c r="Y50" t="s">
        <v>1304</v>
      </c>
      <c r="Z50">
        <v>7345581458</v>
      </c>
      <c r="AA50" t="s">
        <v>1386</v>
      </c>
      <c r="AR50" t="s">
        <v>348</v>
      </c>
      <c r="AT50" t="s">
        <v>1557</v>
      </c>
      <c r="AX50" t="s">
        <v>1556</v>
      </c>
      <c r="BB50" t="s">
        <v>348</v>
      </c>
      <c r="BD50" t="s">
        <v>348</v>
      </c>
    </row>
    <row r="51" spans="1:60" x14ac:dyDescent="0.25">
      <c r="A51" t="s">
        <v>1879</v>
      </c>
      <c r="B51" s="79">
        <v>45219.791666666664</v>
      </c>
      <c r="C51" s="79">
        <v>45221.416666666664</v>
      </c>
      <c r="D51">
        <v>30146151</v>
      </c>
      <c r="E51" t="s">
        <v>1721</v>
      </c>
      <c r="F51" t="s">
        <v>1722</v>
      </c>
      <c r="G51" t="s">
        <v>1723</v>
      </c>
      <c r="H51" t="s">
        <v>92</v>
      </c>
      <c r="I51" t="s">
        <v>2</v>
      </c>
      <c r="J51">
        <v>48336</v>
      </c>
      <c r="K51">
        <v>2485357476</v>
      </c>
      <c r="L51" t="s">
        <v>1724</v>
      </c>
      <c r="M51" s="79">
        <v>45216.873854166668</v>
      </c>
      <c r="N51" s="80">
        <v>45216</v>
      </c>
      <c r="O51">
        <v>45</v>
      </c>
      <c r="P51">
        <v>0</v>
      </c>
      <c r="Q51">
        <v>0</v>
      </c>
      <c r="R51">
        <v>45</v>
      </c>
      <c r="S51">
        <v>45</v>
      </c>
      <c r="T51">
        <v>1</v>
      </c>
      <c r="U51">
        <v>0</v>
      </c>
      <c r="V51">
        <v>0</v>
      </c>
      <c r="W51" t="s">
        <v>1725</v>
      </c>
      <c r="X51" t="s">
        <v>1726</v>
      </c>
      <c r="Y51" t="s">
        <v>1304</v>
      </c>
      <c r="AR51" t="s">
        <v>348</v>
      </c>
      <c r="AT51" t="s">
        <v>1557</v>
      </c>
      <c r="AX51" t="s">
        <v>1556</v>
      </c>
      <c r="BB51" t="s">
        <v>348</v>
      </c>
      <c r="BD51" t="s">
        <v>348</v>
      </c>
    </row>
    <row r="52" spans="1:60" x14ac:dyDescent="0.25">
      <c r="A52" t="s">
        <v>1879</v>
      </c>
      <c r="B52" s="79">
        <v>45219.791666666664</v>
      </c>
      <c r="C52" s="79">
        <v>45221.416666666664</v>
      </c>
      <c r="D52">
        <v>30146287</v>
      </c>
      <c r="E52" t="s">
        <v>1960</v>
      </c>
      <c r="F52" t="s">
        <v>1961</v>
      </c>
      <c r="G52" t="s">
        <v>596</v>
      </c>
      <c r="H52" t="s">
        <v>92</v>
      </c>
      <c r="I52" t="s">
        <v>2</v>
      </c>
      <c r="J52">
        <v>48334</v>
      </c>
      <c r="K52">
        <v>3135851538</v>
      </c>
      <c r="L52" t="s">
        <v>1962</v>
      </c>
      <c r="M52" s="79">
        <v>45216.895648148151</v>
      </c>
      <c r="N52" s="80">
        <v>45216</v>
      </c>
      <c r="O52">
        <v>45</v>
      </c>
      <c r="P52">
        <v>0</v>
      </c>
      <c r="Q52">
        <v>0</v>
      </c>
      <c r="R52">
        <v>0</v>
      </c>
      <c r="S52">
        <v>45</v>
      </c>
      <c r="T52">
        <v>1</v>
      </c>
      <c r="U52">
        <v>0</v>
      </c>
      <c r="V52">
        <v>0</v>
      </c>
      <c r="W52" t="s">
        <v>1963</v>
      </c>
      <c r="X52" t="s">
        <v>1964</v>
      </c>
      <c r="Y52" t="s">
        <v>1304</v>
      </c>
      <c r="AR52" t="s">
        <v>348</v>
      </c>
      <c r="AT52" t="s">
        <v>1555</v>
      </c>
      <c r="AU52">
        <v>2</v>
      </c>
      <c r="AX52" t="s">
        <v>1554</v>
      </c>
      <c r="AY52">
        <v>2</v>
      </c>
      <c r="BB52" t="s">
        <v>348</v>
      </c>
      <c r="BD52" t="s">
        <v>348</v>
      </c>
    </row>
    <row r="53" spans="1:60" x14ac:dyDescent="0.25">
      <c r="A53" t="s">
        <v>1879</v>
      </c>
      <c r="B53" s="79">
        <v>45219.791666666664</v>
      </c>
      <c r="C53" s="79">
        <v>45221.416666666664</v>
      </c>
      <c r="D53">
        <v>30146391</v>
      </c>
      <c r="E53" t="s">
        <v>1865</v>
      </c>
      <c r="F53" t="s">
        <v>1866</v>
      </c>
      <c r="G53" t="s">
        <v>1867</v>
      </c>
      <c r="H53" t="s">
        <v>92</v>
      </c>
      <c r="I53" t="s">
        <v>2</v>
      </c>
      <c r="J53">
        <v>48336</v>
      </c>
      <c r="K53">
        <v>2487522928</v>
      </c>
      <c r="L53" t="s">
        <v>1868</v>
      </c>
      <c r="M53" s="79">
        <v>45216.912094907406</v>
      </c>
      <c r="N53" s="80">
        <v>45216</v>
      </c>
      <c r="O53">
        <v>45</v>
      </c>
      <c r="P53">
        <v>0</v>
      </c>
      <c r="Q53">
        <v>0</v>
      </c>
      <c r="R53">
        <v>45</v>
      </c>
      <c r="S53">
        <v>45</v>
      </c>
      <c r="T53">
        <v>1</v>
      </c>
      <c r="U53">
        <v>0</v>
      </c>
      <c r="V53">
        <v>0</v>
      </c>
      <c r="W53" t="s">
        <v>1869</v>
      </c>
      <c r="X53" t="s">
        <v>1866</v>
      </c>
      <c r="Y53" t="s">
        <v>1304</v>
      </c>
      <c r="Z53">
        <v>2487522928</v>
      </c>
      <c r="AA53" t="s">
        <v>1868</v>
      </c>
      <c r="AB53" t="s">
        <v>1870</v>
      </c>
      <c r="AC53" t="s">
        <v>92</v>
      </c>
      <c r="AD53" t="s">
        <v>2</v>
      </c>
      <c r="AE53">
        <v>48336</v>
      </c>
      <c r="AF53" t="s">
        <v>1306</v>
      </c>
      <c r="AR53" t="s">
        <v>348</v>
      </c>
      <c r="AT53" t="s">
        <v>1558</v>
      </c>
      <c r="AW53" t="s">
        <v>1871</v>
      </c>
      <c r="AX53" t="s">
        <v>1559</v>
      </c>
      <c r="BA53" t="s">
        <v>1965</v>
      </c>
      <c r="BB53" t="s">
        <v>348</v>
      </c>
      <c r="BD53" t="s">
        <v>348</v>
      </c>
    </row>
    <row r="54" spans="1:60" x14ac:dyDescent="0.25">
      <c r="A54" t="s">
        <v>1879</v>
      </c>
      <c r="B54" s="79">
        <v>45219.791666666664</v>
      </c>
      <c r="C54" s="79">
        <v>45221.416666666664</v>
      </c>
      <c r="D54">
        <v>30146418</v>
      </c>
      <c r="E54" t="s">
        <v>1686</v>
      </c>
      <c r="F54" t="s">
        <v>1687</v>
      </c>
      <c r="G54" t="s">
        <v>1688</v>
      </c>
      <c r="H54" t="s">
        <v>92</v>
      </c>
      <c r="I54" t="s">
        <v>2</v>
      </c>
      <c r="J54">
        <v>48331</v>
      </c>
      <c r="K54" t="s">
        <v>1689</v>
      </c>
      <c r="L54" t="s">
        <v>1690</v>
      </c>
      <c r="M54" s="79">
        <v>45216.914351851854</v>
      </c>
      <c r="N54" s="80">
        <v>45216</v>
      </c>
      <c r="O54">
        <v>90</v>
      </c>
      <c r="P54">
        <v>0</v>
      </c>
      <c r="Q54">
        <v>0</v>
      </c>
      <c r="R54">
        <v>0</v>
      </c>
      <c r="S54">
        <v>0</v>
      </c>
      <c r="T54">
        <v>1</v>
      </c>
      <c r="U54">
        <v>0</v>
      </c>
      <c r="V54">
        <v>0</v>
      </c>
      <c r="W54" t="s">
        <v>732</v>
      </c>
      <c r="X54" t="s">
        <v>1687</v>
      </c>
      <c r="Y54" t="s">
        <v>1308</v>
      </c>
      <c r="Z54">
        <v>2488353606</v>
      </c>
      <c r="AA54" t="s">
        <v>1690</v>
      </c>
    </row>
    <row r="55" spans="1:60" x14ac:dyDescent="0.25">
      <c r="A55" t="s">
        <v>1879</v>
      </c>
      <c r="B55" s="79">
        <v>45219.791666666664</v>
      </c>
      <c r="C55" s="79">
        <v>45221.416666666664</v>
      </c>
      <c r="D55">
        <v>30146418</v>
      </c>
      <c r="E55" t="s">
        <v>1686</v>
      </c>
      <c r="F55" t="s">
        <v>1687</v>
      </c>
      <c r="G55" t="s">
        <v>1688</v>
      </c>
      <c r="H55" t="s">
        <v>92</v>
      </c>
      <c r="I55" t="s">
        <v>2</v>
      </c>
      <c r="J55">
        <v>48331</v>
      </c>
      <c r="K55" t="s">
        <v>1689</v>
      </c>
      <c r="L55" t="s">
        <v>1690</v>
      </c>
      <c r="M55" s="79">
        <v>45216.914351851854</v>
      </c>
      <c r="N55" s="80">
        <v>45216</v>
      </c>
      <c r="O55">
        <v>90</v>
      </c>
      <c r="P55">
        <v>0</v>
      </c>
      <c r="Q55">
        <v>0</v>
      </c>
      <c r="R55">
        <v>0</v>
      </c>
      <c r="S55">
        <v>45</v>
      </c>
      <c r="T55">
        <v>1</v>
      </c>
      <c r="U55">
        <v>0</v>
      </c>
      <c r="V55">
        <v>0</v>
      </c>
      <c r="W55" t="s">
        <v>1691</v>
      </c>
      <c r="X55" t="s">
        <v>1687</v>
      </c>
      <c r="Y55" t="s">
        <v>1304</v>
      </c>
      <c r="Z55">
        <v>2485951883</v>
      </c>
      <c r="AA55" t="s">
        <v>1690</v>
      </c>
      <c r="AR55" t="s">
        <v>348</v>
      </c>
      <c r="AT55" t="s">
        <v>1557</v>
      </c>
      <c r="AX55" t="s">
        <v>1556</v>
      </c>
      <c r="BB55" t="s">
        <v>348</v>
      </c>
      <c r="BD55" t="s">
        <v>348</v>
      </c>
    </row>
    <row r="56" spans="1:60" x14ac:dyDescent="0.25">
      <c r="A56" t="s">
        <v>1879</v>
      </c>
      <c r="B56" s="79">
        <v>45219.791666666664</v>
      </c>
      <c r="C56" s="79">
        <v>45221.416666666664</v>
      </c>
      <c r="D56">
        <v>30146418</v>
      </c>
      <c r="E56" t="s">
        <v>1686</v>
      </c>
      <c r="F56" t="s">
        <v>1687</v>
      </c>
      <c r="G56" t="s">
        <v>1688</v>
      </c>
      <c r="H56" t="s">
        <v>92</v>
      </c>
      <c r="I56" t="s">
        <v>2</v>
      </c>
      <c r="J56">
        <v>48331</v>
      </c>
      <c r="K56" t="s">
        <v>1689</v>
      </c>
      <c r="L56" t="s">
        <v>1690</v>
      </c>
      <c r="M56" s="79">
        <v>45216.914351851854</v>
      </c>
      <c r="N56" s="80">
        <v>45216</v>
      </c>
      <c r="O56">
        <v>90</v>
      </c>
      <c r="P56">
        <v>0</v>
      </c>
      <c r="Q56">
        <v>0</v>
      </c>
      <c r="R56">
        <v>0</v>
      </c>
      <c r="S56">
        <v>45</v>
      </c>
      <c r="T56">
        <v>1</v>
      </c>
      <c r="U56">
        <v>0</v>
      </c>
      <c r="V56">
        <v>0</v>
      </c>
      <c r="W56" t="s">
        <v>1685</v>
      </c>
      <c r="X56" t="s">
        <v>1687</v>
      </c>
      <c r="Y56" t="s">
        <v>1304</v>
      </c>
      <c r="Z56">
        <v>2485951883</v>
      </c>
      <c r="AA56" t="s">
        <v>1966</v>
      </c>
      <c r="AR56" t="s">
        <v>348</v>
      </c>
      <c r="AT56" t="s">
        <v>1557</v>
      </c>
      <c r="AX56" t="s">
        <v>1556</v>
      </c>
      <c r="BB56" t="s">
        <v>348</v>
      </c>
      <c r="BD56"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1543</v>
      </c>
      <c r="G5" s="28" t="s">
        <v>1544</v>
      </c>
      <c r="H5" s="28" t="s">
        <v>1545</v>
      </c>
      <c r="I5" s="28" t="s">
        <v>1546</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1542</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0"/>
    <col min="5" max="5" width="9.5546875" style="90" bestFit="1" customWidth="1"/>
    <col min="6" max="16384" width="8.88671875" style="90"/>
  </cols>
  <sheetData>
    <row r="1" spans="1:5" x14ac:dyDescent="0.3">
      <c r="A1" t="s">
        <v>3</v>
      </c>
      <c r="B1" t="s">
        <v>7</v>
      </c>
      <c r="C1" t="s">
        <v>1526</v>
      </c>
      <c r="E1" s="114">
        <v>43888</v>
      </c>
    </row>
    <row r="2" spans="1:5" x14ac:dyDescent="0.3">
      <c r="A2" t="s">
        <v>1491</v>
      </c>
      <c r="B2" t="s">
        <v>1589</v>
      </c>
      <c r="C2">
        <v>6</v>
      </c>
    </row>
    <row r="3" spans="1:5" x14ac:dyDescent="0.3">
      <c r="A3" t="s">
        <v>125</v>
      </c>
      <c r="B3" t="s">
        <v>355</v>
      </c>
      <c r="C3">
        <v>10</v>
      </c>
    </row>
    <row r="4" spans="1:5" x14ac:dyDescent="0.3">
      <c r="A4" t="s">
        <v>1499</v>
      </c>
      <c r="B4" t="s">
        <v>355</v>
      </c>
      <c r="C4">
        <v>11</v>
      </c>
    </row>
    <row r="5" spans="1:5" x14ac:dyDescent="0.3">
      <c r="A5" t="s">
        <v>1488</v>
      </c>
      <c r="B5" t="s">
        <v>1590</v>
      </c>
      <c r="C5">
        <v>6</v>
      </c>
    </row>
    <row r="6" spans="1:5" x14ac:dyDescent="0.3">
      <c r="A6" t="s">
        <v>1390</v>
      </c>
      <c r="B6" t="s">
        <v>1591</v>
      </c>
      <c r="C6">
        <v>6</v>
      </c>
    </row>
    <row r="7" spans="1:5" x14ac:dyDescent="0.3">
      <c r="A7" t="s">
        <v>134</v>
      </c>
      <c r="B7" t="s">
        <v>355</v>
      </c>
      <c r="C7">
        <v>10</v>
      </c>
    </row>
    <row r="8" spans="1:5" x14ac:dyDescent="0.3">
      <c r="A8" t="s">
        <v>954</v>
      </c>
      <c r="B8" t="s">
        <v>1591</v>
      </c>
      <c r="C8"/>
    </row>
    <row r="9" spans="1:5" x14ac:dyDescent="0.3">
      <c r="A9" t="s">
        <v>71</v>
      </c>
      <c r="B9" t="s">
        <v>355</v>
      </c>
      <c r="C9">
        <v>9</v>
      </c>
    </row>
    <row r="10" spans="1:5" x14ac:dyDescent="0.3">
      <c r="A10" t="s">
        <v>402</v>
      </c>
      <c r="B10" t="s">
        <v>1589</v>
      </c>
      <c r="C10">
        <v>7</v>
      </c>
    </row>
    <row r="11" spans="1:5" x14ac:dyDescent="0.3">
      <c r="A11" t="s">
        <v>435</v>
      </c>
      <c r="B11" t="s">
        <v>355</v>
      </c>
      <c r="C11">
        <v>12</v>
      </c>
    </row>
    <row r="12" spans="1:5" x14ac:dyDescent="0.3">
      <c r="A12" t="s">
        <v>1418</v>
      </c>
      <c r="B12" t="s">
        <v>356</v>
      </c>
      <c r="C12">
        <v>9</v>
      </c>
    </row>
    <row r="13" spans="1:5" x14ac:dyDescent="0.3">
      <c r="A13" t="s">
        <v>150</v>
      </c>
      <c r="B13" t="s">
        <v>354</v>
      </c>
      <c r="C13">
        <v>11</v>
      </c>
    </row>
    <row r="14" spans="1:5" x14ac:dyDescent="0.3">
      <c r="A14" t="s">
        <v>977</v>
      </c>
      <c r="B14" t="s">
        <v>356</v>
      </c>
      <c r="C14">
        <v>9</v>
      </c>
    </row>
    <row r="15" spans="1:5" x14ac:dyDescent="0.3">
      <c r="A15" t="s">
        <v>333</v>
      </c>
      <c r="B15" t="s">
        <v>1590</v>
      </c>
      <c r="C15">
        <v>7</v>
      </c>
    </row>
    <row r="16" spans="1:5" x14ac:dyDescent="0.3">
      <c r="A16" t="s">
        <v>152</v>
      </c>
      <c r="B16" t="s">
        <v>355</v>
      </c>
      <c r="C16">
        <v>11</v>
      </c>
    </row>
    <row r="17" spans="1:3" x14ac:dyDescent="0.3">
      <c r="A17" t="s">
        <v>981</v>
      </c>
      <c r="B17" t="s">
        <v>738</v>
      </c>
      <c r="C17">
        <v>8</v>
      </c>
    </row>
    <row r="18" spans="1:3" x14ac:dyDescent="0.3">
      <c r="A18" t="s">
        <v>984</v>
      </c>
      <c r="B18" t="s">
        <v>354</v>
      </c>
      <c r="C18">
        <v>11</v>
      </c>
    </row>
    <row r="19" spans="1:3" x14ac:dyDescent="0.3">
      <c r="A19" t="s">
        <v>383</v>
      </c>
      <c r="B19" t="s">
        <v>738</v>
      </c>
      <c r="C19">
        <v>7</v>
      </c>
    </row>
    <row r="20" spans="1:3" x14ac:dyDescent="0.3">
      <c r="A20" t="s">
        <v>1380</v>
      </c>
      <c r="B20" t="s">
        <v>1590</v>
      </c>
      <c r="C20">
        <v>6</v>
      </c>
    </row>
    <row r="21" spans="1:3" x14ac:dyDescent="0.3">
      <c r="A21" t="s">
        <v>1378</v>
      </c>
      <c r="B21" t="s">
        <v>1589</v>
      </c>
      <c r="C21">
        <v>8</v>
      </c>
    </row>
    <row r="22" spans="1:3" x14ac:dyDescent="0.3">
      <c r="A22" t="s">
        <v>68</v>
      </c>
      <c r="B22" t="s">
        <v>738</v>
      </c>
      <c r="C22">
        <v>8</v>
      </c>
    </row>
    <row r="23" spans="1:3" x14ac:dyDescent="0.3">
      <c r="A23" t="s">
        <v>1429</v>
      </c>
      <c r="B23" t="s">
        <v>1591</v>
      </c>
      <c r="C23">
        <v>6</v>
      </c>
    </row>
    <row r="24" spans="1:3" x14ac:dyDescent="0.3">
      <c r="A24" t="s">
        <v>1381</v>
      </c>
      <c r="B24" t="s">
        <v>1589</v>
      </c>
      <c r="C24">
        <v>6</v>
      </c>
    </row>
    <row r="25" spans="1:3" x14ac:dyDescent="0.3">
      <c r="A25" t="s">
        <v>88</v>
      </c>
      <c r="B25" t="s">
        <v>354</v>
      </c>
      <c r="C25">
        <v>11</v>
      </c>
    </row>
    <row r="26" spans="1:3" x14ac:dyDescent="0.3">
      <c r="A26" t="s">
        <v>994</v>
      </c>
      <c r="B26" t="s">
        <v>1589</v>
      </c>
      <c r="C26">
        <v>7</v>
      </c>
    </row>
    <row r="27" spans="1:3" x14ac:dyDescent="0.3">
      <c r="A27" t="s">
        <v>175</v>
      </c>
      <c r="B27" t="s">
        <v>355</v>
      </c>
      <c r="C27">
        <v>10</v>
      </c>
    </row>
    <row r="28" spans="1:3" x14ac:dyDescent="0.3">
      <c r="A28" t="s">
        <v>1438</v>
      </c>
      <c r="B28" t="s">
        <v>1589</v>
      </c>
      <c r="C28">
        <v>7</v>
      </c>
    </row>
    <row r="29" spans="1:3" x14ac:dyDescent="0.3">
      <c r="A29" t="s">
        <v>111</v>
      </c>
      <c r="B29" t="s">
        <v>354</v>
      </c>
      <c r="C29">
        <v>9</v>
      </c>
    </row>
    <row r="30" spans="1:3" x14ac:dyDescent="0.3">
      <c r="A30" t="s">
        <v>1370</v>
      </c>
      <c r="B30" t="s">
        <v>1591</v>
      </c>
      <c r="C30">
        <v>6</v>
      </c>
    </row>
    <row r="31" spans="1:3" x14ac:dyDescent="0.3">
      <c r="A31" t="s">
        <v>1365</v>
      </c>
      <c r="B31" t="s">
        <v>1591</v>
      </c>
      <c r="C31">
        <v>6</v>
      </c>
    </row>
    <row r="32" spans="1:3" x14ac:dyDescent="0.3">
      <c r="A32" t="s">
        <v>332</v>
      </c>
      <c r="B32" t="s">
        <v>1590</v>
      </c>
      <c r="C32">
        <v>8</v>
      </c>
    </row>
    <row r="33" spans="1:3" x14ac:dyDescent="0.3">
      <c r="A33" t="s">
        <v>69</v>
      </c>
      <c r="B33" t="s">
        <v>356</v>
      </c>
      <c r="C33">
        <v>10</v>
      </c>
    </row>
    <row r="34" spans="1:3" x14ac:dyDescent="0.3">
      <c r="A34" t="s">
        <v>364</v>
      </c>
      <c r="B34" t="s">
        <v>354</v>
      </c>
      <c r="C34">
        <v>10</v>
      </c>
    </row>
    <row r="35" spans="1:3" x14ac:dyDescent="0.3">
      <c r="A35" t="s">
        <v>1446</v>
      </c>
      <c r="B35" t="s">
        <v>738</v>
      </c>
      <c r="C35">
        <v>8</v>
      </c>
    </row>
    <row r="36" spans="1:3" x14ac:dyDescent="0.3">
      <c r="A36" t="s">
        <v>76</v>
      </c>
      <c r="B36" t="s">
        <v>355</v>
      </c>
      <c r="C36">
        <v>11</v>
      </c>
    </row>
    <row r="37" spans="1:3" x14ac:dyDescent="0.3">
      <c r="A37" t="s">
        <v>1447</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1590</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1591</v>
      </c>
      <c r="C49">
        <v>8</v>
      </c>
    </row>
    <row r="50" spans="1:3" x14ac:dyDescent="0.3">
      <c r="A50" t="s">
        <v>1525</v>
      </c>
      <c r="B50" t="s">
        <v>1589</v>
      </c>
      <c r="C50">
        <v>6</v>
      </c>
    </row>
    <row r="51" spans="1:3" x14ac:dyDescent="0.3">
      <c r="A51" t="s">
        <v>34</v>
      </c>
      <c r="B51" t="s">
        <v>354</v>
      </c>
      <c r="C51">
        <v>10</v>
      </c>
    </row>
    <row r="52" spans="1:3" x14ac:dyDescent="0.3">
      <c r="A52" t="s">
        <v>1457</v>
      </c>
      <c r="B52" t="s">
        <v>1590</v>
      </c>
      <c r="C52">
        <v>6</v>
      </c>
    </row>
    <row r="53" spans="1:3" x14ac:dyDescent="0.3">
      <c r="A53" t="s">
        <v>1500</v>
      </c>
      <c r="B53" t="s">
        <v>1590</v>
      </c>
      <c r="C53">
        <v>7</v>
      </c>
    </row>
    <row r="54" spans="1:3" x14ac:dyDescent="0.3">
      <c r="A54" t="s">
        <v>618</v>
      </c>
      <c r="B54" t="s">
        <v>356</v>
      </c>
      <c r="C54">
        <v>9</v>
      </c>
    </row>
    <row r="55" spans="1:3" x14ac:dyDescent="0.3">
      <c r="A55" t="s">
        <v>77</v>
      </c>
      <c r="B55" t="s">
        <v>356</v>
      </c>
      <c r="C55">
        <v>12</v>
      </c>
    </row>
    <row r="56" spans="1:3" x14ac:dyDescent="0.3">
      <c r="A56" t="s">
        <v>1592</v>
      </c>
      <c r="B56" t="s">
        <v>1589</v>
      </c>
      <c r="C56">
        <v>7</v>
      </c>
    </row>
    <row r="57" spans="1:3" x14ac:dyDescent="0.3">
      <c r="A57" t="s">
        <v>11</v>
      </c>
      <c r="B57" t="s">
        <v>356</v>
      </c>
      <c r="C57">
        <v>10</v>
      </c>
    </row>
    <row r="58" spans="1:3" x14ac:dyDescent="0.3">
      <c r="A58" t="s">
        <v>1464</v>
      </c>
      <c r="B58" t="s">
        <v>1590</v>
      </c>
      <c r="C58">
        <v>6</v>
      </c>
    </row>
    <row r="59" spans="1:3" x14ac:dyDescent="0.3">
      <c r="A59" t="s">
        <v>74</v>
      </c>
      <c r="B59" t="s">
        <v>354</v>
      </c>
      <c r="C59">
        <v>11</v>
      </c>
    </row>
    <row r="60" spans="1:3" x14ac:dyDescent="0.3">
      <c r="A60" t="s">
        <v>1468</v>
      </c>
      <c r="B60" t="s">
        <v>1591</v>
      </c>
      <c r="C60">
        <v>6</v>
      </c>
    </row>
    <row r="61" spans="1:3" x14ac:dyDescent="0.3">
      <c r="A61" s="26" t="s">
        <v>379</v>
      </c>
      <c r="B61" t="s">
        <v>1589</v>
      </c>
      <c r="C61">
        <v>7</v>
      </c>
    </row>
    <row r="62" spans="1:3" x14ac:dyDescent="0.3">
      <c r="A62" t="s">
        <v>1382</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1591</v>
      </c>
      <c r="C69">
        <v>7</v>
      </c>
    </row>
    <row r="70" spans="1:3" x14ac:dyDescent="0.3">
      <c r="A70" t="s">
        <v>347</v>
      </c>
      <c r="B70" t="s">
        <v>1590</v>
      </c>
      <c r="C70">
        <v>7</v>
      </c>
    </row>
    <row r="71" spans="1:3" x14ac:dyDescent="0.3">
      <c r="A71" t="s">
        <v>363</v>
      </c>
      <c r="B71" t="s">
        <v>1591</v>
      </c>
      <c r="C71">
        <v>8</v>
      </c>
    </row>
    <row r="72" spans="1:3" x14ac:dyDescent="0.3">
      <c r="A72" t="s">
        <v>381</v>
      </c>
      <c r="B72" t="s">
        <v>1591</v>
      </c>
      <c r="C72">
        <v>7</v>
      </c>
    </row>
    <row r="73" spans="1:3" x14ac:dyDescent="0.3">
      <c r="A73" t="s">
        <v>705</v>
      </c>
      <c r="B73" t="s">
        <v>1495</v>
      </c>
      <c r="C73">
        <v>12</v>
      </c>
    </row>
    <row r="74" spans="1:3" x14ac:dyDescent="0.3">
      <c r="A74" t="s">
        <v>369</v>
      </c>
      <c r="B74" t="s">
        <v>354</v>
      </c>
      <c r="C74">
        <v>10</v>
      </c>
    </row>
    <row r="75" spans="1:3" x14ac:dyDescent="0.3">
      <c r="A75" t="s">
        <v>80</v>
      </c>
      <c r="B75" t="s">
        <v>738</v>
      </c>
      <c r="C75">
        <v>8</v>
      </c>
    </row>
    <row r="76" spans="1:3" x14ac:dyDescent="0.3">
      <c r="A76" t="s">
        <v>1481</v>
      </c>
      <c r="B76" t="s">
        <v>354</v>
      </c>
      <c r="C76">
        <v>10</v>
      </c>
    </row>
    <row r="77" spans="1:3" x14ac:dyDescent="0.3">
      <c r="A77" t="s">
        <v>119</v>
      </c>
      <c r="B77" t="s">
        <v>355</v>
      </c>
      <c r="C77">
        <v>10</v>
      </c>
    </row>
    <row r="78" spans="1:3" x14ac:dyDescent="0.3">
      <c r="A78" t="s">
        <v>248</v>
      </c>
      <c r="B78" t="s">
        <v>1589</v>
      </c>
      <c r="C78">
        <v>8</v>
      </c>
    </row>
    <row r="79" spans="1:3" x14ac:dyDescent="0.3">
      <c r="A79" s="90" t="s">
        <v>118</v>
      </c>
      <c r="B79" s="90">
        <v>11</v>
      </c>
      <c r="C79" s="90" t="s">
        <v>356</v>
      </c>
    </row>
    <row r="80" spans="1:3" x14ac:dyDescent="0.3">
      <c r="A80" s="90" t="s">
        <v>81</v>
      </c>
      <c r="B80" s="90">
        <v>12</v>
      </c>
      <c r="C80" s="90" t="s">
        <v>1495</v>
      </c>
    </row>
    <row r="81" spans="1:3" x14ac:dyDescent="0.3">
      <c r="A81" s="90" t="s">
        <v>82</v>
      </c>
      <c r="B81" s="90">
        <v>11</v>
      </c>
      <c r="C81" s="90" t="s">
        <v>355</v>
      </c>
    </row>
    <row r="82" spans="1:3" x14ac:dyDescent="0.3">
      <c r="A82" s="90" t="s">
        <v>655</v>
      </c>
      <c r="B82" s="90">
        <v>12</v>
      </c>
      <c r="C82" s="90" t="s">
        <v>1495</v>
      </c>
    </row>
    <row r="83" spans="1:3" x14ac:dyDescent="0.3">
      <c r="A83" s="90" t="s">
        <v>416</v>
      </c>
      <c r="B83" s="90">
        <v>9</v>
      </c>
      <c r="C83" s="90" t="s">
        <v>354</v>
      </c>
    </row>
    <row r="84" spans="1:3" x14ac:dyDescent="0.3">
      <c r="A84" s="90" t="s">
        <v>109</v>
      </c>
      <c r="B84" s="90">
        <v>8</v>
      </c>
      <c r="C84" s="90" t="s">
        <v>738</v>
      </c>
    </row>
    <row r="85" spans="1:3" x14ac:dyDescent="0.3">
      <c r="A85" s="90" t="s">
        <v>417</v>
      </c>
      <c r="B85" s="90">
        <v>12</v>
      </c>
      <c r="C85" s="90" t="s">
        <v>354</v>
      </c>
    </row>
    <row r="86" spans="1:3" x14ac:dyDescent="0.3">
      <c r="A86" s="90" t="s">
        <v>100</v>
      </c>
      <c r="B86" s="90">
        <v>12</v>
      </c>
      <c r="C86" s="90" t="s">
        <v>1495</v>
      </c>
    </row>
    <row r="87" spans="1:3" x14ac:dyDescent="0.3">
      <c r="A87" s="90" t="s">
        <v>664</v>
      </c>
      <c r="B87" s="90">
        <v>9</v>
      </c>
      <c r="C87" s="90" t="s">
        <v>354</v>
      </c>
    </row>
    <row r="88" spans="1:3" x14ac:dyDescent="0.3">
      <c r="A88" s="90" t="s">
        <v>1388</v>
      </c>
      <c r="B88" s="90">
        <v>7</v>
      </c>
      <c r="C88" s="90" t="s">
        <v>1368</v>
      </c>
    </row>
    <row r="89" spans="1:3" x14ac:dyDescent="0.3">
      <c r="A89" s="90" t="s">
        <v>343</v>
      </c>
      <c r="B89" s="90">
        <v>7</v>
      </c>
      <c r="C89" s="90" t="s">
        <v>1368</v>
      </c>
    </row>
    <row r="90" spans="1:3" x14ac:dyDescent="0.3">
      <c r="A90" s="90" t="s">
        <v>238</v>
      </c>
      <c r="B90" s="90">
        <v>12</v>
      </c>
      <c r="C90" s="90" t="s">
        <v>1495</v>
      </c>
    </row>
    <row r="91" spans="1:3" x14ac:dyDescent="0.3">
      <c r="A91" s="90" t="s">
        <v>347</v>
      </c>
      <c r="B91" s="90">
        <v>7</v>
      </c>
      <c r="C91" s="90" t="s">
        <v>1368</v>
      </c>
    </row>
    <row r="92" spans="1:3" x14ac:dyDescent="0.3">
      <c r="A92" s="90" t="s">
        <v>363</v>
      </c>
      <c r="B92" s="90">
        <v>8</v>
      </c>
      <c r="C92" s="90" t="s">
        <v>1366</v>
      </c>
    </row>
    <row r="93" spans="1:3" x14ac:dyDescent="0.3">
      <c r="A93" s="90" t="s">
        <v>685</v>
      </c>
      <c r="B93" s="90">
        <v>11</v>
      </c>
      <c r="C93" s="90" t="s">
        <v>367</v>
      </c>
    </row>
    <row r="94" spans="1:3" x14ac:dyDescent="0.3">
      <c r="A94" s="90" t="s">
        <v>116</v>
      </c>
      <c r="B94" s="90">
        <v>12</v>
      </c>
      <c r="C94" s="90" t="s">
        <v>1495</v>
      </c>
    </row>
    <row r="95" spans="1:3" x14ac:dyDescent="0.3">
      <c r="A95" s="90" t="s">
        <v>381</v>
      </c>
      <c r="B95" s="90">
        <v>7</v>
      </c>
      <c r="C95" s="90" t="s">
        <v>1366</v>
      </c>
    </row>
    <row r="96" spans="1:3" x14ac:dyDescent="0.3">
      <c r="A96" s="90" t="s">
        <v>705</v>
      </c>
      <c r="B96" s="90">
        <v>12</v>
      </c>
      <c r="C96" s="90" t="s">
        <v>1495</v>
      </c>
    </row>
    <row r="97" spans="1:3" x14ac:dyDescent="0.3">
      <c r="A97" s="90" t="s">
        <v>369</v>
      </c>
      <c r="B97" s="90">
        <v>10</v>
      </c>
      <c r="C97" s="90" t="s">
        <v>354</v>
      </c>
    </row>
    <row r="98" spans="1:3" x14ac:dyDescent="0.3">
      <c r="A98" s="90" t="s">
        <v>80</v>
      </c>
      <c r="B98" s="90">
        <v>8</v>
      </c>
      <c r="C98" s="90" t="s">
        <v>738</v>
      </c>
    </row>
    <row r="99" spans="1:3" x14ac:dyDescent="0.3">
      <c r="A99" s="90" t="s">
        <v>115</v>
      </c>
      <c r="B99" s="90">
        <v>12</v>
      </c>
      <c r="C99" s="90" t="s">
        <v>1495</v>
      </c>
    </row>
    <row r="100" spans="1:3" x14ac:dyDescent="0.3">
      <c r="A100" s="90" t="s">
        <v>246</v>
      </c>
      <c r="B100" s="90">
        <v>11</v>
      </c>
      <c r="C100" s="90" t="s">
        <v>356</v>
      </c>
    </row>
    <row r="101" spans="1:3" x14ac:dyDescent="0.3">
      <c r="A101" s="90" t="s">
        <v>1481</v>
      </c>
      <c r="B101" s="90">
        <v>10</v>
      </c>
      <c r="C101" s="90" t="s">
        <v>355</v>
      </c>
    </row>
    <row r="102" spans="1:3" x14ac:dyDescent="0.3">
      <c r="A102" s="90" t="s">
        <v>119</v>
      </c>
      <c r="B102" s="90">
        <v>10</v>
      </c>
      <c r="C102" s="90" t="s">
        <v>355</v>
      </c>
    </row>
    <row r="103" spans="1:3" x14ac:dyDescent="0.3">
      <c r="A103" s="90" t="s">
        <v>248</v>
      </c>
      <c r="B103" s="90">
        <v>8</v>
      </c>
      <c r="C103" s="90" t="s">
        <v>1366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1396</v>
      </c>
      <c r="D1" t="s">
        <v>1409</v>
      </c>
      <c r="E1" t="s">
        <v>1410</v>
      </c>
      <c r="F1" t="s">
        <v>1410</v>
      </c>
      <c r="G1" t="s">
        <v>1410</v>
      </c>
      <c r="H1" t="s">
        <v>7</v>
      </c>
    </row>
    <row r="2" spans="1:8" x14ac:dyDescent="0.25">
      <c r="A2" t="s">
        <v>125</v>
      </c>
      <c r="C2" t="s">
        <v>880</v>
      </c>
      <c r="D2" t="s">
        <v>376</v>
      </c>
      <c r="E2" t="s">
        <v>425</v>
      </c>
      <c r="F2" t="s">
        <v>1411</v>
      </c>
      <c r="H2" t="s">
        <v>354</v>
      </c>
    </row>
    <row r="3" spans="1:8" x14ac:dyDescent="0.25">
      <c r="A3" t="s">
        <v>134</v>
      </c>
      <c r="C3" t="s">
        <v>1412</v>
      </c>
      <c r="D3" t="s">
        <v>1391</v>
      </c>
      <c r="E3" t="s">
        <v>427</v>
      </c>
      <c r="F3" t="s">
        <v>1413</v>
      </c>
      <c r="H3" t="s">
        <v>354</v>
      </c>
    </row>
    <row r="4" spans="1:8" x14ac:dyDescent="0.25">
      <c r="A4" t="s">
        <v>954</v>
      </c>
      <c r="H4" t="s">
        <v>1368</v>
      </c>
    </row>
    <row r="5" spans="1:8" x14ac:dyDescent="0.25">
      <c r="A5" t="s">
        <v>90</v>
      </c>
      <c r="B5" t="s">
        <v>736</v>
      </c>
      <c r="C5" t="s">
        <v>1412</v>
      </c>
      <c r="D5" t="s">
        <v>1391</v>
      </c>
      <c r="E5" t="s">
        <v>427</v>
      </c>
      <c r="F5" t="s">
        <v>1413</v>
      </c>
      <c r="H5" t="s">
        <v>356</v>
      </c>
    </row>
    <row r="6" spans="1:8" x14ac:dyDescent="0.25">
      <c r="A6" t="s">
        <v>71</v>
      </c>
      <c r="C6" t="s">
        <v>1412</v>
      </c>
      <c r="D6" t="s">
        <v>1391</v>
      </c>
      <c r="E6" t="s">
        <v>427</v>
      </c>
      <c r="F6" t="s">
        <v>1413</v>
      </c>
      <c r="H6" t="s">
        <v>738</v>
      </c>
    </row>
    <row r="7" spans="1:8" x14ac:dyDescent="0.25">
      <c r="A7" t="s">
        <v>402</v>
      </c>
      <c r="C7" t="s">
        <v>339</v>
      </c>
      <c r="E7" t="s">
        <v>338</v>
      </c>
      <c r="F7" t="s">
        <v>1414</v>
      </c>
      <c r="H7" t="s">
        <v>1368</v>
      </c>
    </row>
    <row r="8" spans="1:8" x14ac:dyDescent="0.25">
      <c r="A8" t="s">
        <v>435</v>
      </c>
      <c r="C8" t="s">
        <v>1415</v>
      </c>
      <c r="E8" t="s">
        <v>436</v>
      </c>
      <c r="F8" t="s">
        <v>1413</v>
      </c>
      <c r="H8" t="s">
        <v>355</v>
      </c>
    </row>
    <row r="9" spans="1:8" x14ac:dyDescent="0.25">
      <c r="A9" t="s">
        <v>95</v>
      </c>
      <c r="C9" t="s">
        <v>1416</v>
      </c>
      <c r="E9" t="s">
        <v>441</v>
      </c>
      <c r="F9" t="s">
        <v>1417</v>
      </c>
      <c r="H9" t="s">
        <v>354</v>
      </c>
    </row>
    <row r="10" spans="1:8" x14ac:dyDescent="0.25">
      <c r="A10" t="s">
        <v>1418</v>
      </c>
      <c r="C10" t="s">
        <v>1352</v>
      </c>
      <c r="D10" t="s">
        <v>1392</v>
      </c>
      <c r="E10" t="s">
        <v>443</v>
      </c>
      <c r="F10" t="s">
        <v>1419</v>
      </c>
      <c r="H10" t="s">
        <v>738</v>
      </c>
    </row>
    <row r="11" spans="1:8" x14ac:dyDescent="0.25">
      <c r="A11" t="s">
        <v>403</v>
      </c>
      <c r="D11" t="s">
        <v>1313</v>
      </c>
      <c r="E11" t="s">
        <v>746</v>
      </c>
      <c r="F11" t="s">
        <v>1420</v>
      </c>
      <c r="H11" t="s">
        <v>367</v>
      </c>
    </row>
    <row r="12" spans="1:8" x14ac:dyDescent="0.25">
      <c r="A12" t="s">
        <v>150</v>
      </c>
      <c r="C12" t="s">
        <v>884</v>
      </c>
      <c r="D12" t="s">
        <v>1310</v>
      </c>
      <c r="E12" t="s">
        <v>335</v>
      </c>
      <c r="F12" t="s">
        <v>1420</v>
      </c>
      <c r="H12" t="s">
        <v>354</v>
      </c>
    </row>
    <row r="13" spans="1:8" x14ac:dyDescent="0.25">
      <c r="A13" t="s">
        <v>977</v>
      </c>
      <c r="C13" t="s">
        <v>1421</v>
      </c>
      <c r="E13" t="s">
        <v>454</v>
      </c>
      <c r="F13" t="s">
        <v>1420</v>
      </c>
      <c r="H13" t="s">
        <v>738</v>
      </c>
    </row>
    <row r="14" spans="1:8" x14ac:dyDescent="0.25">
      <c r="A14" t="s">
        <v>333</v>
      </c>
      <c r="C14" t="s">
        <v>1393</v>
      </c>
      <c r="D14" t="s">
        <v>1393</v>
      </c>
      <c r="E14" t="s">
        <v>346</v>
      </c>
      <c r="F14" t="s">
        <v>1422</v>
      </c>
      <c r="H14" t="s">
        <v>1366</v>
      </c>
    </row>
    <row r="15" spans="1:8" x14ac:dyDescent="0.25">
      <c r="A15" t="s">
        <v>152</v>
      </c>
      <c r="C15" t="s">
        <v>1393</v>
      </c>
      <c r="D15" t="s">
        <v>1393</v>
      </c>
      <c r="E15" t="s">
        <v>346</v>
      </c>
      <c r="F15" t="s">
        <v>1422</v>
      </c>
      <c r="H15" t="s">
        <v>367</v>
      </c>
    </row>
    <row r="16" spans="1:8" x14ac:dyDescent="0.25">
      <c r="A16" t="s">
        <v>981</v>
      </c>
      <c r="B16" t="s">
        <v>375</v>
      </c>
      <c r="D16" t="s">
        <v>1371</v>
      </c>
      <c r="E16" t="s">
        <v>465</v>
      </c>
      <c r="F16" t="s">
        <v>1423</v>
      </c>
      <c r="H16" t="s">
        <v>1366</v>
      </c>
    </row>
    <row r="17" spans="1:8" x14ac:dyDescent="0.25">
      <c r="A17" t="s">
        <v>984</v>
      </c>
      <c r="C17" t="s">
        <v>1369</v>
      </c>
      <c r="D17" t="s">
        <v>1394</v>
      </c>
      <c r="E17" t="s">
        <v>387</v>
      </c>
      <c r="F17" t="s">
        <v>1423</v>
      </c>
      <c r="H17" t="s">
        <v>354</v>
      </c>
    </row>
    <row r="18" spans="1:8" x14ac:dyDescent="0.25">
      <c r="A18" t="s">
        <v>383</v>
      </c>
      <c r="D18" t="s">
        <v>1351</v>
      </c>
      <c r="E18" t="s">
        <v>390</v>
      </c>
      <c r="F18" t="s">
        <v>1420</v>
      </c>
      <c r="H18" t="s">
        <v>1367</v>
      </c>
    </row>
    <row r="19" spans="1:8" x14ac:dyDescent="0.25">
      <c r="A19" t="s">
        <v>1380</v>
      </c>
      <c r="C19" t="s">
        <v>1351</v>
      </c>
      <c r="E19" t="s">
        <v>1424</v>
      </c>
      <c r="F19" t="s">
        <v>1420</v>
      </c>
      <c r="H19" t="s">
        <v>1372</v>
      </c>
    </row>
    <row r="20" spans="1:8" x14ac:dyDescent="0.25">
      <c r="A20" t="s">
        <v>368</v>
      </c>
      <c r="C20" t="s">
        <v>374</v>
      </c>
      <c r="E20" t="s">
        <v>373</v>
      </c>
      <c r="F20" t="s">
        <v>1425</v>
      </c>
      <c r="H20" t="s">
        <v>1368</v>
      </c>
    </row>
    <row r="21" spans="1:8" x14ac:dyDescent="0.25">
      <c r="A21" t="s">
        <v>1378</v>
      </c>
      <c r="C21" t="s">
        <v>1376</v>
      </c>
      <c r="E21" s="26" t="s">
        <v>1426</v>
      </c>
      <c r="F21" t="s">
        <v>1419</v>
      </c>
      <c r="H21" t="s">
        <v>400</v>
      </c>
    </row>
    <row r="22" spans="1:8" x14ac:dyDescent="0.25">
      <c r="A22" t="s">
        <v>68</v>
      </c>
      <c r="C22" t="s">
        <v>1427</v>
      </c>
      <c r="D22" t="s">
        <v>1395</v>
      </c>
      <c r="E22" t="s">
        <v>337</v>
      </c>
      <c r="F22" t="s">
        <v>1428</v>
      </c>
      <c r="H22" t="s">
        <v>1367</v>
      </c>
    </row>
    <row r="23" spans="1:8" x14ac:dyDescent="0.25">
      <c r="A23" t="s">
        <v>1429</v>
      </c>
      <c r="C23" t="s">
        <v>1430</v>
      </c>
      <c r="E23" t="s">
        <v>1431</v>
      </c>
      <c r="F23" t="s">
        <v>1425</v>
      </c>
      <c r="H23" t="s">
        <v>1372</v>
      </c>
    </row>
    <row r="24" spans="1:8" x14ac:dyDescent="0.25">
      <c r="A24" t="s">
        <v>1381</v>
      </c>
      <c r="C24" t="s">
        <v>1432</v>
      </c>
      <c r="E24" t="s">
        <v>1433</v>
      </c>
      <c r="F24" t="s">
        <v>1434</v>
      </c>
      <c r="H24" t="s">
        <v>400</v>
      </c>
    </row>
    <row r="25" spans="1:8" x14ac:dyDescent="0.25">
      <c r="A25" t="s">
        <v>88</v>
      </c>
      <c r="C25" t="s">
        <v>894</v>
      </c>
      <c r="E25" t="s">
        <v>483</v>
      </c>
      <c r="F25" t="s">
        <v>1434</v>
      </c>
      <c r="H25" t="s">
        <v>355</v>
      </c>
    </row>
    <row r="26" spans="1:8" x14ac:dyDescent="0.25">
      <c r="A26" t="s">
        <v>994</v>
      </c>
      <c r="C26" t="s">
        <v>894</v>
      </c>
      <c r="E26" t="s">
        <v>483</v>
      </c>
      <c r="F26" t="s">
        <v>1434</v>
      </c>
      <c r="H26" t="s">
        <v>1367</v>
      </c>
    </row>
    <row r="27" spans="1:8" x14ac:dyDescent="0.25">
      <c r="A27" t="s">
        <v>120</v>
      </c>
      <c r="B27" t="s">
        <v>766</v>
      </c>
      <c r="C27" t="s">
        <v>1435</v>
      </c>
      <c r="D27" t="s">
        <v>1364</v>
      </c>
      <c r="E27" t="s">
        <v>487</v>
      </c>
      <c r="F27" t="s">
        <v>1420</v>
      </c>
      <c r="H27" t="s">
        <v>356</v>
      </c>
    </row>
    <row r="28" spans="1:8" x14ac:dyDescent="0.25">
      <c r="A28" t="s">
        <v>12</v>
      </c>
      <c r="C28" t="s">
        <v>1397</v>
      </c>
      <c r="D28" t="s">
        <v>1397</v>
      </c>
      <c r="E28" t="s">
        <v>495</v>
      </c>
      <c r="F28" t="s">
        <v>1420</v>
      </c>
      <c r="H28" t="s">
        <v>737</v>
      </c>
    </row>
    <row r="29" spans="1:8" x14ac:dyDescent="0.25">
      <c r="A29" t="s">
        <v>175</v>
      </c>
      <c r="D29" t="s">
        <v>1398</v>
      </c>
      <c r="E29" t="s">
        <v>502</v>
      </c>
      <c r="F29" t="s">
        <v>1436</v>
      </c>
      <c r="H29" t="s">
        <v>356</v>
      </c>
    </row>
    <row r="30" spans="1:8" x14ac:dyDescent="0.25">
      <c r="A30" t="s">
        <v>55</v>
      </c>
      <c r="C30" t="s">
        <v>1437</v>
      </c>
      <c r="D30" t="s">
        <v>1399</v>
      </c>
      <c r="E30" t="s">
        <v>505</v>
      </c>
      <c r="F30" t="s">
        <v>1420</v>
      </c>
      <c r="H30" t="s">
        <v>737</v>
      </c>
    </row>
    <row r="31" spans="1:8" x14ac:dyDescent="0.25">
      <c r="A31" t="s">
        <v>1438</v>
      </c>
      <c r="C31" t="s">
        <v>898</v>
      </c>
      <c r="E31" t="s">
        <v>407</v>
      </c>
      <c r="F31" t="s">
        <v>1439</v>
      </c>
      <c r="H31" t="s">
        <v>1366</v>
      </c>
    </row>
    <row r="32" spans="1:8" x14ac:dyDescent="0.25">
      <c r="A32" t="s">
        <v>111</v>
      </c>
      <c r="C32" t="s">
        <v>898</v>
      </c>
      <c r="E32" t="s">
        <v>407</v>
      </c>
      <c r="F32" t="s">
        <v>1439</v>
      </c>
      <c r="H32" t="s">
        <v>738</v>
      </c>
    </row>
    <row r="33" spans="1:8" x14ac:dyDescent="0.25">
      <c r="A33" t="s">
        <v>1370</v>
      </c>
      <c r="C33" t="s">
        <v>1362</v>
      </c>
      <c r="E33" s="26" t="s">
        <v>1440</v>
      </c>
      <c r="F33" t="s">
        <v>1441</v>
      </c>
      <c r="H33" t="s">
        <v>400</v>
      </c>
    </row>
    <row r="34" spans="1:8" x14ac:dyDescent="0.25">
      <c r="A34" t="s">
        <v>25</v>
      </c>
      <c r="B34" t="s">
        <v>776</v>
      </c>
      <c r="C34" t="s">
        <v>1442</v>
      </c>
      <c r="D34" t="s">
        <v>1400</v>
      </c>
      <c r="E34" t="s">
        <v>511</v>
      </c>
      <c r="F34" t="s">
        <v>1417</v>
      </c>
      <c r="H34" t="s">
        <v>737</v>
      </c>
    </row>
    <row r="35" spans="1:8" x14ac:dyDescent="0.25">
      <c r="A35" t="s">
        <v>1365</v>
      </c>
      <c r="C35" t="s">
        <v>1350</v>
      </c>
      <c r="E35" t="s">
        <v>1361</v>
      </c>
      <c r="F35" t="s">
        <v>1420</v>
      </c>
      <c r="H35" t="s">
        <v>1372</v>
      </c>
    </row>
    <row r="36" spans="1:8" x14ac:dyDescent="0.25">
      <c r="A36" t="s">
        <v>1443</v>
      </c>
      <c r="C36" t="s">
        <v>1350</v>
      </c>
      <c r="E36" t="s">
        <v>777</v>
      </c>
      <c r="F36" t="s">
        <v>1420</v>
      </c>
      <c r="H36" t="s">
        <v>1367</v>
      </c>
    </row>
    <row r="37" spans="1:8" x14ac:dyDescent="0.25">
      <c r="A37" t="s">
        <v>332</v>
      </c>
      <c r="C37" t="s">
        <v>352</v>
      </c>
      <c r="E37" t="s">
        <v>351</v>
      </c>
      <c r="F37" t="s">
        <v>1420</v>
      </c>
      <c r="H37" t="s">
        <v>1367</v>
      </c>
    </row>
    <row r="38" spans="1:8" x14ac:dyDescent="0.25">
      <c r="A38" t="s">
        <v>69</v>
      </c>
      <c r="C38" t="s">
        <v>388</v>
      </c>
      <c r="E38" t="s">
        <v>520</v>
      </c>
      <c r="F38" t="s">
        <v>1428</v>
      </c>
      <c r="H38" t="s">
        <v>356</v>
      </c>
    </row>
    <row r="39" spans="1:8" x14ac:dyDescent="0.25">
      <c r="A39" t="s">
        <v>1444</v>
      </c>
      <c r="C39" t="s">
        <v>1445</v>
      </c>
      <c r="E39" t="s">
        <v>782</v>
      </c>
      <c r="F39" t="s">
        <v>1413</v>
      </c>
      <c r="H39" t="s">
        <v>355</v>
      </c>
    </row>
    <row r="40" spans="1:8" x14ac:dyDescent="0.25">
      <c r="A40" t="s">
        <v>1446</v>
      </c>
      <c r="C40" t="s">
        <v>901</v>
      </c>
      <c r="E40" t="s">
        <v>523</v>
      </c>
      <c r="F40" t="s">
        <v>1417</v>
      </c>
      <c r="H40" t="s">
        <v>1368</v>
      </c>
    </row>
    <row r="41" spans="1:8" x14ac:dyDescent="0.25">
      <c r="A41" t="s">
        <v>76</v>
      </c>
      <c r="C41" t="s">
        <v>902</v>
      </c>
      <c r="E41" t="s">
        <v>526</v>
      </c>
      <c r="F41" t="s">
        <v>1436</v>
      </c>
      <c r="H41" t="s">
        <v>354</v>
      </c>
    </row>
    <row r="42" spans="1:8" x14ac:dyDescent="0.25">
      <c r="A42" t="s">
        <v>1447</v>
      </c>
      <c r="C42" t="s">
        <v>905</v>
      </c>
      <c r="E42" t="s">
        <v>532</v>
      </c>
      <c r="F42" t="s">
        <v>1419</v>
      </c>
      <c r="H42" t="s">
        <v>1367</v>
      </c>
    </row>
    <row r="43" spans="1:8" x14ac:dyDescent="0.25">
      <c r="A43" t="s">
        <v>10</v>
      </c>
      <c r="C43" t="s">
        <v>371</v>
      </c>
      <c r="E43" t="s">
        <v>540</v>
      </c>
      <c r="F43" t="s">
        <v>1417</v>
      </c>
      <c r="H43" t="s">
        <v>738</v>
      </c>
    </row>
    <row r="44" spans="1:8" x14ac:dyDescent="0.25">
      <c r="A44" t="s">
        <v>1022</v>
      </c>
      <c r="C44" t="s">
        <v>1360</v>
      </c>
      <c r="E44" t="s">
        <v>546</v>
      </c>
      <c r="F44" t="s">
        <v>1428</v>
      </c>
      <c r="H44" t="s">
        <v>354</v>
      </c>
    </row>
    <row r="45" spans="1:8" x14ac:dyDescent="0.25">
      <c r="A45" t="s">
        <v>107</v>
      </c>
      <c r="B45" t="s">
        <v>794</v>
      </c>
      <c r="C45" t="s">
        <v>345</v>
      </c>
      <c r="D45" t="s">
        <v>1448</v>
      </c>
      <c r="E45" t="s">
        <v>552</v>
      </c>
      <c r="F45" t="s">
        <v>1449</v>
      </c>
      <c r="H45" t="s">
        <v>737</v>
      </c>
    </row>
    <row r="46" spans="1:8" x14ac:dyDescent="0.25">
      <c r="A46" t="s">
        <v>106</v>
      </c>
      <c r="C46" t="s">
        <v>345</v>
      </c>
      <c r="D46" t="s">
        <v>1448</v>
      </c>
      <c r="E46" t="s">
        <v>552</v>
      </c>
      <c r="F46" t="s">
        <v>1449</v>
      </c>
      <c r="H46" t="s">
        <v>355</v>
      </c>
    </row>
    <row r="47" spans="1:8" x14ac:dyDescent="0.25">
      <c r="A47" t="s">
        <v>378</v>
      </c>
      <c r="C47" t="s">
        <v>909</v>
      </c>
      <c r="E47" t="s">
        <v>410</v>
      </c>
      <c r="F47" t="s">
        <v>1423</v>
      </c>
      <c r="H47" t="s">
        <v>1366</v>
      </c>
    </row>
    <row r="48" spans="1:8" x14ac:dyDescent="0.25">
      <c r="A48" t="s">
        <v>123</v>
      </c>
      <c r="C48" t="s">
        <v>909</v>
      </c>
      <c r="E48" t="s">
        <v>410</v>
      </c>
      <c r="F48" t="s">
        <v>1423</v>
      </c>
      <c r="H48" t="s">
        <v>354</v>
      </c>
    </row>
    <row r="49" spans="1:8" x14ac:dyDescent="0.25">
      <c r="A49" t="s">
        <v>110</v>
      </c>
      <c r="C49" t="s">
        <v>911</v>
      </c>
      <c r="E49" t="s">
        <v>559</v>
      </c>
      <c r="F49" t="s">
        <v>1425</v>
      </c>
      <c r="H49" t="s">
        <v>354</v>
      </c>
    </row>
    <row r="50" spans="1:8" x14ac:dyDescent="0.25">
      <c r="A50" t="s">
        <v>112</v>
      </c>
      <c r="C50" t="s">
        <v>1450</v>
      </c>
      <c r="E50" t="s">
        <v>377</v>
      </c>
      <c r="F50" t="s">
        <v>1425</v>
      </c>
      <c r="H50" t="s">
        <v>354</v>
      </c>
    </row>
    <row r="51" spans="1:8" x14ac:dyDescent="0.25">
      <c r="A51" t="s">
        <v>198</v>
      </c>
      <c r="C51" t="s">
        <v>1451</v>
      </c>
      <c r="D51" t="s">
        <v>1387</v>
      </c>
      <c r="E51" t="s">
        <v>386</v>
      </c>
      <c r="F51" t="s">
        <v>1420</v>
      </c>
      <c r="H51" t="s">
        <v>354</v>
      </c>
    </row>
    <row r="52" spans="1:8" x14ac:dyDescent="0.25">
      <c r="A52" t="s">
        <v>67</v>
      </c>
      <c r="C52" t="s">
        <v>1323</v>
      </c>
      <c r="E52" t="s">
        <v>1452</v>
      </c>
      <c r="F52" t="s">
        <v>1413</v>
      </c>
      <c r="H52" t="s">
        <v>1368</v>
      </c>
    </row>
    <row r="53" spans="1:8" x14ac:dyDescent="0.25">
      <c r="A53" t="s">
        <v>13</v>
      </c>
      <c r="C53" t="s">
        <v>1323</v>
      </c>
      <c r="D53" t="s">
        <v>1323</v>
      </c>
      <c r="E53" t="s">
        <v>1452</v>
      </c>
      <c r="F53" t="s">
        <v>1413</v>
      </c>
      <c r="H53" t="s">
        <v>356</v>
      </c>
    </row>
    <row r="54" spans="1:8" x14ac:dyDescent="0.25">
      <c r="A54" t="s">
        <v>366</v>
      </c>
      <c r="C54" t="s">
        <v>1453</v>
      </c>
      <c r="E54" t="s">
        <v>807</v>
      </c>
      <c r="F54" t="s">
        <v>1414</v>
      </c>
      <c r="H54" t="s">
        <v>1367</v>
      </c>
    </row>
    <row r="55" spans="1:8" x14ac:dyDescent="0.25">
      <c r="A55" t="s">
        <v>205</v>
      </c>
      <c r="C55" t="s">
        <v>1337</v>
      </c>
      <c r="E55" t="s">
        <v>572</v>
      </c>
      <c r="F55" t="s">
        <v>1422</v>
      </c>
      <c r="H55" t="s">
        <v>1368</v>
      </c>
    </row>
    <row r="56" spans="1:8" x14ac:dyDescent="0.25">
      <c r="A56" t="s">
        <v>251</v>
      </c>
      <c r="C56" t="s">
        <v>1454</v>
      </c>
      <c r="D56" t="s">
        <v>1401</v>
      </c>
      <c r="E56" t="s">
        <v>577</v>
      </c>
      <c r="F56" t="s">
        <v>1417</v>
      </c>
      <c r="H56" t="s">
        <v>356</v>
      </c>
    </row>
    <row r="57" spans="1:8" x14ac:dyDescent="0.25">
      <c r="A57" t="s">
        <v>365</v>
      </c>
      <c r="C57" t="s">
        <v>359</v>
      </c>
      <c r="E57" t="s">
        <v>358</v>
      </c>
      <c r="F57" t="s">
        <v>1434</v>
      </c>
      <c r="H57" t="s">
        <v>355</v>
      </c>
    </row>
    <row r="58" spans="1:8" x14ac:dyDescent="0.25">
      <c r="A58" t="s">
        <v>1047</v>
      </c>
      <c r="C58" t="s">
        <v>917</v>
      </c>
      <c r="E58" t="s">
        <v>585</v>
      </c>
      <c r="F58" t="s">
        <v>1455</v>
      </c>
      <c r="H58" t="s">
        <v>367</v>
      </c>
    </row>
    <row r="59" spans="1:8" x14ac:dyDescent="0.25">
      <c r="A59" t="s">
        <v>21</v>
      </c>
      <c r="D59" t="s">
        <v>1402</v>
      </c>
      <c r="E59" t="s">
        <v>593</v>
      </c>
      <c r="F59" t="s">
        <v>1428</v>
      </c>
      <c r="H59" t="s">
        <v>737</v>
      </c>
    </row>
    <row r="60" spans="1:8" x14ac:dyDescent="0.25">
      <c r="A60" t="s">
        <v>595</v>
      </c>
      <c r="D60" t="s">
        <v>1374</v>
      </c>
      <c r="E60" t="s">
        <v>596</v>
      </c>
      <c r="F60" t="s">
        <v>1420</v>
      </c>
      <c r="H60" t="s">
        <v>1366</v>
      </c>
    </row>
    <row r="61" spans="1:8" x14ac:dyDescent="0.25">
      <c r="A61" t="s">
        <v>219</v>
      </c>
      <c r="C61" t="s">
        <v>920</v>
      </c>
      <c r="E61" t="s">
        <v>603</v>
      </c>
      <c r="F61" t="s">
        <v>1423</v>
      </c>
      <c r="H61" t="s">
        <v>355</v>
      </c>
    </row>
    <row r="62" spans="1:8" x14ac:dyDescent="0.25">
      <c r="A62" t="s">
        <v>31</v>
      </c>
      <c r="C62" t="s">
        <v>922</v>
      </c>
      <c r="D62" t="s">
        <v>922</v>
      </c>
      <c r="E62" t="s">
        <v>606</v>
      </c>
      <c r="F62" t="s">
        <v>1413</v>
      </c>
      <c r="H62" t="s">
        <v>356</v>
      </c>
    </row>
    <row r="63" spans="1:8" x14ac:dyDescent="0.25">
      <c r="A63" t="s">
        <v>34</v>
      </c>
      <c r="C63" t="s">
        <v>922</v>
      </c>
      <c r="D63" t="s">
        <v>922</v>
      </c>
      <c r="E63" t="s">
        <v>606</v>
      </c>
      <c r="F63" t="s">
        <v>1413</v>
      </c>
      <c r="H63" t="s">
        <v>354</v>
      </c>
    </row>
    <row r="64" spans="1:8" x14ac:dyDescent="0.25">
      <c r="A64" t="s">
        <v>103</v>
      </c>
      <c r="C64" t="s">
        <v>1456</v>
      </c>
      <c r="D64" t="s">
        <v>1403</v>
      </c>
      <c r="E64" t="s">
        <v>608</v>
      </c>
      <c r="F64" t="s">
        <v>1419</v>
      </c>
      <c r="H64" t="s">
        <v>356</v>
      </c>
    </row>
    <row r="65" spans="1:8" x14ac:dyDescent="0.25">
      <c r="A65" t="s">
        <v>1457</v>
      </c>
      <c r="C65" t="s">
        <v>1386</v>
      </c>
      <c r="E65" s="26" t="s">
        <v>1458</v>
      </c>
      <c r="F65" t="s">
        <v>1425</v>
      </c>
      <c r="H65" t="s">
        <v>400</v>
      </c>
    </row>
    <row r="66" spans="1:8" x14ac:dyDescent="0.25">
      <c r="A66" t="s">
        <v>1059</v>
      </c>
      <c r="C66" t="s">
        <v>1459</v>
      </c>
      <c r="D66" t="s">
        <v>923</v>
      </c>
      <c r="E66" t="s">
        <v>825</v>
      </c>
      <c r="F66" t="s">
        <v>1460</v>
      </c>
      <c r="H66" t="s">
        <v>1366</v>
      </c>
    </row>
    <row r="67" spans="1:8" x14ac:dyDescent="0.25">
      <c r="A67" t="s">
        <v>1063</v>
      </c>
      <c r="C67" t="s">
        <v>1461</v>
      </c>
      <c r="E67" t="s">
        <v>619</v>
      </c>
      <c r="F67" t="s">
        <v>1428</v>
      </c>
      <c r="H67" t="s">
        <v>367</v>
      </c>
    </row>
    <row r="68" spans="1:8" x14ac:dyDescent="0.25">
      <c r="A68" t="s">
        <v>618</v>
      </c>
      <c r="C68" t="s">
        <v>1461</v>
      </c>
      <c r="E68" t="s">
        <v>619</v>
      </c>
      <c r="F68" t="s">
        <v>1428</v>
      </c>
      <c r="H68" t="s">
        <v>738</v>
      </c>
    </row>
    <row r="69" spans="1:8" x14ac:dyDescent="0.25">
      <c r="A69" t="s">
        <v>77</v>
      </c>
      <c r="C69" t="s">
        <v>1462</v>
      </c>
      <c r="E69" t="s">
        <v>623</v>
      </c>
      <c r="F69" t="s">
        <v>1463</v>
      </c>
      <c r="H69" t="s">
        <v>355</v>
      </c>
    </row>
    <row r="70" spans="1:8" x14ac:dyDescent="0.25">
      <c r="A70" t="s">
        <v>11</v>
      </c>
      <c r="D70" t="s">
        <v>1312</v>
      </c>
      <c r="E70" t="s">
        <v>640</v>
      </c>
      <c r="F70" t="s">
        <v>1428</v>
      </c>
      <c r="H70" t="s">
        <v>354</v>
      </c>
    </row>
    <row r="71" spans="1:8" x14ac:dyDescent="0.25">
      <c r="A71" t="s">
        <v>1464</v>
      </c>
      <c r="C71" t="s">
        <v>1465</v>
      </c>
      <c r="E71" t="s">
        <v>1466</v>
      </c>
      <c r="F71" t="s">
        <v>1417</v>
      </c>
      <c r="H71" t="s">
        <v>1372</v>
      </c>
    </row>
    <row r="72" spans="1:8" x14ac:dyDescent="0.25">
      <c r="A72" t="s">
        <v>74</v>
      </c>
      <c r="C72" t="s">
        <v>1320</v>
      </c>
      <c r="D72" t="s">
        <v>925</v>
      </c>
      <c r="E72" t="s">
        <v>642</v>
      </c>
      <c r="F72" t="s">
        <v>1413</v>
      </c>
      <c r="H72" t="s">
        <v>356</v>
      </c>
    </row>
    <row r="73" spans="1:8" x14ac:dyDescent="0.25">
      <c r="A73" t="s">
        <v>1379</v>
      </c>
      <c r="C73" t="s">
        <v>1377</v>
      </c>
      <c r="E73" t="s">
        <v>1467</v>
      </c>
      <c r="F73" t="s">
        <v>1413</v>
      </c>
      <c r="H73" t="s">
        <v>1366</v>
      </c>
    </row>
    <row r="74" spans="1:8" x14ac:dyDescent="0.25">
      <c r="A74" t="s">
        <v>1468</v>
      </c>
      <c r="C74" t="s">
        <v>1469</v>
      </c>
      <c r="E74" t="s">
        <v>1470</v>
      </c>
      <c r="F74" t="s">
        <v>1420</v>
      </c>
      <c r="H74" t="s">
        <v>1372</v>
      </c>
    </row>
    <row r="75" spans="1:8" x14ac:dyDescent="0.25">
      <c r="A75" t="s">
        <v>379</v>
      </c>
      <c r="C75" t="s">
        <v>1375</v>
      </c>
      <c r="E75" t="s">
        <v>391</v>
      </c>
      <c r="F75" t="s">
        <v>1414</v>
      </c>
      <c r="H75" t="s">
        <v>1368</v>
      </c>
    </row>
    <row r="76" spans="1:8" x14ac:dyDescent="0.25">
      <c r="A76" t="s">
        <v>1076</v>
      </c>
      <c r="D76" t="s">
        <v>1404</v>
      </c>
      <c r="E76" t="s">
        <v>837</v>
      </c>
      <c r="F76" t="s">
        <v>1423</v>
      </c>
      <c r="H76" t="s">
        <v>367</v>
      </c>
    </row>
    <row r="77" spans="1:8" x14ac:dyDescent="0.25">
      <c r="A77" t="s">
        <v>1382</v>
      </c>
      <c r="C77" t="s">
        <v>1384</v>
      </c>
      <c r="E77" t="s">
        <v>1471</v>
      </c>
      <c r="F77" t="s">
        <v>1420</v>
      </c>
      <c r="H77" t="s">
        <v>738</v>
      </c>
    </row>
    <row r="78" spans="1:8" x14ac:dyDescent="0.25">
      <c r="A78" t="s">
        <v>118</v>
      </c>
      <c r="D78" t="s">
        <v>896</v>
      </c>
      <c r="E78" t="s">
        <v>652</v>
      </c>
      <c r="F78" t="s">
        <v>1413</v>
      </c>
      <c r="H78" t="s">
        <v>354</v>
      </c>
    </row>
    <row r="79" spans="1:8" x14ac:dyDescent="0.25">
      <c r="A79" t="s">
        <v>81</v>
      </c>
      <c r="C79" t="s">
        <v>928</v>
      </c>
      <c r="D79" t="s">
        <v>1405</v>
      </c>
      <c r="E79" t="s">
        <v>360</v>
      </c>
      <c r="F79" t="s">
        <v>1425</v>
      </c>
      <c r="H79" t="s">
        <v>737</v>
      </c>
    </row>
    <row r="80" spans="1:8" x14ac:dyDescent="0.25">
      <c r="A80" t="s">
        <v>82</v>
      </c>
      <c r="B80" t="s">
        <v>361</v>
      </c>
      <c r="C80" t="s">
        <v>928</v>
      </c>
      <c r="D80" t="s">
        <v>1405</v>
      </c>
      <c r="E80" t="s">
        <v>360</v>
      </c>
      <c r="F80" t="s">
        <v>1425</v>
      </c>
      <c r="H80" t="s">
        <v>354</v>
      </c>
    </row>
    <row r="81" spans="1:8" x14ac:dyDescent="0.25">
      <c r="A81" t="s">
        <v>655</v>
      </c>
      <c r="C81" t="s">
        <v>1472</v>
      </c>
      <c r="D81" t="s">
        <v>1406</v>
      </c>
      <c r="E81" t="s">
        <v>656</v>
      </c>
      <c r="F81" t="s">
        <v>1449</v>
      </c>
      <c r="H81" t="s">
        <v>355</v>
      </c>
    </row>
    <row r="82" spans="1:8" x14ac:dyDescent="0.25">
      <c r="A82" t="s">
        <v>416</v>
      </c>
      <c r="D82" t="s">
        <v>1363</v>
      </c>
      <c r="E82" t="s">
        <v>845</v>
      </c>
      <c r="F82" t="s">
        <v>1473</v>
      </c>
      <c r="H82" t="s">
        <v>367</v>
      </c>
    </row>
    <row r="83" spans="1:8" x14ac:dyDescent="0.25">
      <c r="A83" t="s">
        <v>109</v>
      </c>
      <c r="C83" t="s">
        <v>930</v>
      </c>
      <c r="E83" t="s">
        <v>659</v>
      </c>
      <c r="F83" t="s">
        <v>1413</v>
      </c>
      <c r="H83" t="s">
        <v>1367</v>
      </c>
    </row>
    <row r="84" spans="1:8" x14ac:dyDescent="0.25">
      <c r="A84" t="s">
        <v>417</v>
      </c>
      <c r="C84" t="s">
        <v>930</v>
      </c>
      <c r="E84" t="s">
        <v>659</v>
      </c>
      <c r="F84" t="s">
        <v>1413</v>
      </c>
      <c r="H84" t="s">
        <v>354</v>
      </c>
    </row>
    <row r="85" spans="1:8" x14ac:dyDescent="0.25">
      <c r="A85" t="s">
        <v>100</v>
      </c>
      <c r="C85" t="s">
        <v>1474</v>
      </c>
      <c r="E85" t="s">
        <v>661</v>
      </c>
      <c r="F85" t="s">
        <v>662</v>
      </c>
      <c r="G85" t="s">
        <v>1420</v>
      </c>
      <c r="H85" t="s">
        <v>737</v>
      </c>
    </row>
    <row r="86" spans="1:8" x14ac:dyDescent="0.25">
      <c r="A86" t="s">
        <v>664</v>
      </c>
      <c r="C86" t="s">
        <v>1475</v>
      </c>
      <c r="D86" t="s">
        <v>1303</v>
      </c>
      <c r="E86" t="s">
        <v>384</v>
      </c>
      <c r="F86" t="s">
        <v>1428</v>
      </c>
      <c r="H86" t="s">
        <v>738</v>
      </c>
    </row>
    <row r="87" spans="1:8" x14ac:dyDescent="0.25">
      <c r="A87" t="s">
        <v>1388</v>
      </c>
      <c r="C87" t="s">
        <v>1385</v>
      </c>
      <c r="E87" t="s">
        <v>1476</v>
      </c>
      <c r="F87" t="s">
        <v>792</v>
      </c>
      <c r="G87" t="s">
        <v>1449</v>
      </c>
      <c r="H87" t="s">
        <v>1368</v>
      </c>
    </row>
    <row r="88" spans="1:8" x14ac:dyDescent="0.25">
      <c r="A88" t="s">
        <v>343</v>
      </c>
      <c r="D88" t="s">
        <v>1336</v>
      </c>
      <c r="E88" t="s">
        <v>340</v>
      </c>
      <c r="F88" t="s">
        <v>1441</v>
      </c>
      <c r="H88" t="s">
        <v>1367</v>
      </c>
    </row>
    <row r="89" spans="1:8" x14ac:dyDescent="0.25">
      <c r="A89" t="s">
        <v>238</v>
      </c>
      <c r="C89" t="s">
        <v>931</v>
      </c>
      <c r="E89" t="s">
        <v>673</v>
      </c>
      <c r="F89" t="s">
        <v>1477</v>
      </c>
      <c r="H89" t="s">
        <v>356</v>
      </c>
    </row>
    <row r="90" spans="1:8" x14ac:dyDescent="0.25">
      <c r="A90" t="s">
        <v>347</v>
      </c>
      <c r="C90" t="s">
        <v>1322</v>
      </c>
      <c r="E90" t="s">
        <v>856</v>
      </c>
      <c r="F90" t="s">
        <v>1413</v>
      </c>
      <c r="H90" t="s">
        <v>1368</v>
      </c>
    </row>
    <row r="91" spans="1:8" x14ac:dyDescent="0.25">
      <c r="A91" t="s">
        <v>363</v>
      </c>
      <c r="C91" t="s">
        <v>1326</v>
      </c>
      <c r="E91" t="s">
        <v>859</v>
      </c>
      <c r="F91" t="s">
        <v>1419</v>
      </c>
      <c r="H91" t="s">
        <v>1366</v>
      </c>
    </row>
    <row r="92" spans="1:8" x14ac:dyDescent="0.25">
      <c r="A92" t="s">
        <v>685</v>
      </c>
      <c r="C92" t="s">
        <v>1478</v>
      </c>
      <c r="E92" t="s">
        <v>686</v>
      </c>
      <c r="F92" t="s">
        <v>1441</v>
      </c>
      <c r="H92" t="s">
        <v>355</v>
      </c>
    </row>
    <row r="93" spans="1:8" x14ac:dyDescent="0.25">
      <c r="A93" t="s">
        <v>116</v>
      </c>
      <c r="B93" t="s">
        <v>865</v>
      </c>
      <c r="C93" t="s">
        <v>1479</v>
      </c>
      <c r="D93" t="s">
        <v>865</v>
      </c>
      <c r="E93" t="s">
        <v>688</v>
      </c>
      <c r="F93" t="s">
        <v>1449</v>
      </c>
      <c r="H93" t="s">
        <v>355</v>
      </c>
    </row>
    <row r="94" spans="1:8" x14ac:dyDescent="0.25">
      <c r="A94" t="s">
        <v>381</v>
      </c>
      <c r="C94" t="s">
        <v>932</v>
      </c>
      <c r="E94" t="s">
        <v>867</v>
      </c>
      <c r="F94" t="s">
        <v>1480</v>
      </c>
      <c r="H94" t="s">
        <v>1366</v>
      </c>
    </row>
    <row r="95" spans="1:8" x14ac:dyDescent="0.25">
      <c r="A95" t="s">
        <v>705</v>
      </c>
      <c r="B95" t="s">
        <v>870</v>
      </c>
      <c r="C95" t="s">
        <v>937</v>
      </c>
      <c r="E95" t="s">
        <v>706</v>
      </c>
      <c r="F95" t="s">
        <v>1425</v>
      </c>
      <c r="H95" t="s">
        <v>737</v>
      </c>
    </row>
    <row r="96" spans="1:8" x14ac:dyDescent="0.25">
      <c r="A96" t="s">
        <v>369</v>
      </c>
      <c r="C96" t="s">
        <v>937</v>
      </c>
      <c r="E96" t="s">
        <v>706</v>
      </c>
      <c r="F96" t="s">
        <v>1425</v>
      </c>
      <c r="H96" t="s">
        <v>355</v>
      </c>
    </row>
    <row r="97" spans="1:8" x14ac:dyDescent="0.25">
      <c r="A97" t="s">
        <v>80</v>
      </c>
      <c r="C97" t="s">
        <v>937</v>
      </c>
      <c r="E97" t="s">
        <v>706</v>
      </c>
      <c r="F97" t="s">
        <v>1425</v>
      </c>
      <c r="H97" t="s">
        <v>1368</v>
      </c>
    </row>
    <row r="98" spans="1:8" x14ac:dyDescent="0.25">
      <c r="A98" t="s">
        <v>115</v>
      </c>
      <c r="D98" t="s">
        <v>1341</v>
      </c>
      <c r="E98" t="s">
        <v>708</v>
      </c>
      <c r="F98" t="s">
        <v>1417</v>
      </c>
      <c r="H98" t="s">
        <v>356</v>
      </c>
    </row>
    <row r="99" spans="1:8" x14ac:dyDescent="0.25">
      <c r="A99" t="s">
        <v>246</v>
      </c>
      <c r="C99" t="s">
        <v>1340</v>
      </c>
      <c r="E99" t="s">
        <v>718</v>
      </c>
      <c r="F99" t="s">
        <v>1423</v>
      </c>
      <c r="H99" t="s">
        <v>354</v>
      </c>
    </row>
    <row r="100" spans="1:8" x14ac:dyDescent="0.25">
      <c r="A100" t="s">
        <v>1481</v>
      </c>
      <c r="B100" t="s">
        <v>874</v>
      </c>
      <c r="C100" t="s">
        <v>874</v>
      </c>
      <c r="D100" t="s">
        <v>945</v>
      </c>
      <c r="E100" t="s">
        <v>720</v>
      </c>
      <c r="F100" t="s">
        <v>1482</v>
      </c>
      <c r="H100" t="s">
        <v>354</v>
      </c>
    </row>
    <row r="101" spans="1:8" x14ac:dyDescent="0.25">
      <c r="A101" t="s">
        <v>119</v>
      </c>
      <c r="C101" t="s">
        <v>1483</v>
      </c>
      <c r="D101" t="s">
        <v>1407</v>
      </c>
      <c r="E101" t="s">
        <v>725</v>
      </c>
      <c r="F101" t="s">
        <v>1420</v>
      </c>
      <c r="H101" t="s">
        <v>354</v>
      </c>
    </row>
    <row r="102" spans="1:8" x14ac:dyDescent="0.25">
      <c r="A102" t="s">
        <v>248</v>
      </c>
      <c r="C102" t="s">
        <v>1484</v>
      </c>
      <c r="D102" t="s">
        <v>1408</v>
      </c>
      <c r="E102" t="s">
        <v>727</v>
      </c>
      <c r="F102" t="s">
        <v>1417</v>
      </c>
      <c r="H102" t="s">
        <v>1366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03"/>
  <sheetViews>
    <sheetView topLeftCell="A34" workbookViewId="0">
      <selection activeCell="A47" sqref="A47:J56"/>
    </sheetView>
  </sheetViews>
  <sheetFormatPr defaultColWidth="9.33203125" defaultRowHeight="13.2" x14ac:dyDescent="0.25"/>
  <cols>
    <col min="1" max="1" width="24.33203125" bestFit="1" customWidth="1"/>
    <col min="2" max="2" width="12.109375" customWidth="1"/>
    <col min="3" max="3" width="19.33203125" customWidth="1"/>
    <col min="4" max="4" width="44.88671875" style="141"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39" t="s">
        <v>4</v>
      </c>
      <c r="E1" s="1" t="s">
        <v>7</v>
      </c>
      <c r="F1" s="1" t="s">
        <v>8</v>
      </c>
      <c r="G1" s="1" t="s">
        <v>1</v>
      </c>
      <c r="H1" s="1" t="s">
        <v>9</v>
      </c>
      <c r="I1" s="1" t="s">
        <v>0</v>
      </c>
      <c r="J1" s="1" t="s">
        <v>1581</v>
      </c>
    </row>
    <row r="2" spans="1:10" x14ac:dyDescent="0.25">
      <c r="A2" t="str">
        <f>'Export Data'!X2&amp;", "&amp;'Export Data'!W2</f>
        <v>Imel, Edison</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DRIVE 2</v>
      </c>
      <c r="C2" s="140"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DRIVE 2</v>
      </c>
      <c r="D2" s="141" t="str">
        <f>IF(NOT(ISBLANK('Export Data'!AV2)),"Drive to Camp: "&amp;'Export Data'!AV2&amp;CHAR(10),"")&amp;IF(NOT(ISBLANK('Export Data'!AZ2)),"Drive Home: "&amp;'Export Data'!AZ2,"")&amp; 'Export Data'!BI2</f>
        <v/>
      </c>
      <c r="E2" t="str">
        <f>IF(I2="179 Adult","Goat",VLOOKUP(A2,Contacts!$A$1:$F$103,3))</f>
        <v>Fox</v>
      </c>
      <c r="F2" t="str">
        <f t="shared" ref="F2" si="0">IF(I2="179 Adult","AA"&amp;LEFT(A2,3),IF(I2="179 Sibling","SS"&amp;LEFT(A2,3),"YY"&amp;LEFT(A2,3)))</f>
        <v>YYIme</v>
      </c>
      <c r="G2" t="str">
        <f>'Export Data'!AA2</f>
        <v>imelacres@sbcglobal.net</v>
      </c>
      <c r="H2">
        <f>'Export Data'!Z2</f>
        <v>2485088410</v>
      </c>
      <c r="I2" t="str">
        <f>'Export Data'!Y2</f>
        <v>179 Youth</v>
      </c>
      <c r="J2" s="79">
        <v>43832.663194444445</v>
      </c>
    </row>
    <row r="3" spans="1:10" x14ac:dyDescent="0.25">
      <c r="A3" t="str">
        <f>'Export Data'!X3&amp;", "&amp;'Export Data'!W3</f>
        <v>Ayotte, Rachael</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No Info</v>
      </c>
      <c r="C3" s="140"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No Info</v>
      </c>
      <c r="D3" s="141" t="str">
        <f>IF(NOT(ISBLANK('Export Data'!AV3)),"Drive to Camp: "&amp;'Export Data'!AV3&amp;CHAR(10),"")&amp;IF(NOT(ISBLANK('Export Data'!AZ3)),"Drive Home: "&amp;'Export Data'!AZ3,"")&amp; 'Export Data'!BI3</f>
        <v/>
      </c>
      <c r="E3" t="str">
        <f>IF(I3="179 Adult","Goat",VLOOKUP(A3,Contacts!$A$1:$F$103,3))</f>
        <v>Goat</v>
      </c>
      <c r="F3" t="str">
        <f t="shared" ref="F3:F66" si="1">IF(I3="179 Adult","AA"&amp;LEFT(A3,3),IF(I3="179 Sibling","SS"&amp;LEFT(A3,3),"YY"&amp;LEFT(A3,3)))</f>
        <v>AAAyo</v>
      </c>
      <c r="G3" t="str">
        <f>'Export Data'!AA3</f>
        <v>imelacres@sbcglobal.net</v>
      </c>
      <c r="H3">
        <f>'Export Data'!Z3</f>
        <v>2485087922</v>
      </c>
      <c r="I3" t="str">
        <f>'Export Data'!Y3</f>
        <v>179 Adult</v>
      </c>
      <c r="J3" s="79">
        <v>43832.663194444445</v>
      </c>
    </row>
    <row r="4" spans="1:10" x14ac:dyDescent="0.25">
      <c r="A4" t="str">
        <f>'Export Data'!X4&amp;", "&amp;'Export Data'!W4</f>
        <v>Imel, Franklin</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DRIVE 2</v>
      </c>
      <c r="C4" s="140"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DRIVE 2</v>
      </c>
      <c r="D4" s="141" t="str">
        <f>IF(NOT(ISBLANK('Export Data'!AV4)),"Drive to Camp: "&amp;'Export Data'!AV4&amp;CHAR(10),"")&amp;IF(NOT(ISBLANK('Export Data'!AZ4)),"Drive Home: "&amp;'Export Data'!AZ4,"")&amp; 'Export Data'!BI4</f>
        <v/>
      </c>
      <c r="E4" t="str">
        <f>IF(I4="179 Adult","Goat",VLOOKUP(A4,Contacts!$A$1:$F$103,3))</f>
        <v>Fox</v>
      </c>
      <c r="F4" t="str">
        <f t="shared" si="1"/>
        <v>YYIme</v>
      </c>
      <c r="G4" t="str">
        <f>'Export Data'!AA4</f>
        <v>imelacres@sbcglobal.net</v>
      </c>
      <c r="H4">
        <f>'Export Data'!Z4</f>
        <v>2485088699</v>
      </c>
      <c r="I4" t="str">
        <f>'Export Data'!Y4</f>
        <v>179 Youth</v>
      </c>
      <c r="J4" s="79">
        <v>43832.663194444445</v>
      </c>
    </row>
    <row r="5" spans="1:10" x14ac:dyDescent="0.25">
      <c r="A5" t="str">
        <f>'Export Data'!X5&amp;", "&amp;'Export Data'!W5</f>
        <v>Imel, Michael</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No Info</v>
      </c>
      <c r="C5" s="140"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No Info</v>
      </c>
      <c r="D5" s="141" t="str">
        <f>IF(NOT(ISBLANK('Export Data'!AV5)),"Drive to Camp: "&amp;'Export Data'!AV5&amp;CHAR(10),"")&amp;IF(NOT(ISBLANK('Export Data'!AZ5)),"Drive Home: "&amp;'Export Data'!AZ5,"")&amp; 'Export Data'!BI5</f>
        <v/>
      </c>
      <c r="E5" t="str">
        <f>IF(I5="179 Adult","Goat",VLOOKUP(A5,Contacts!$A$1:$F$103,3))</f>
        <v>Goat</v>
      </c>
      <c r="F5" t="str">
        <f t="shared" si="1"/>
        <v>AAIme</v>
      </c>
      <c r="G5" t="str">
        <f>'Export Data'!AA5</f>
        <v>imelacres@sbcglobal.net</v>
      </c>
      <c r="H5">
        <f>'Export Data'!Z5</f>
        <v>2485087328</v>
      </c>
      <c r="I5" t="str">
        <f>'Export Data'!Y5</f>
        <v>179 Adult</v>
      </c>
      <c r="J5" s="79">
        <v>43832.663194444445</v>
      </c>
    </row>
    <row r="6" spans="1:10" x14ac:dyDescent="0.25">
      <c r="A6" t="str">
        <f>'Export Data'!X6&amp;", "&amp;'Export Data'!W6</f>
        <v>Genslak, Noah</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Has Ride (Family)</v>
      </c>
      <c r="C6" s="140"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Has Ride (Family)</v>
      </c>
      <c r="D6" s="141" t="str">
        <f>IF(NOT(ISBLANK('Export Data'!AV6)),"Drive to Camp: "&amp;'Export Data'!AV6&amp;CHAR(10),"")&amp;IF(NOT(ISBLANK('Export Data'!AZ6)),"Drive Home: "&amp;'Export Data'!AZ6,"")&amp; 'Export Data'!BI6</f>
        <v/>
      </c>
      <c r="E6" t="str">
        <f>IF(I6="179 Adult","Goat",VLOOKUP(A6,Contacts!$A$1:$F$103,3))</f>
        <v>Ram</v>
      </c>
      <c r="F6" t="str">
        <f t="shared" si="1"/>
        <v>YYGen</v>
      </c>
      <c r="G6" t="str">
        <f>'Export Data'!AA6</f>
        <v>btewilliager@yahoo.com</v>
      </c>
      <c r="H6">
        <f>'Export Data'!Z6</f>
        <v>2487058102</v>
      </c>
      <c r="I6" t="str">
        <f>'Export Data'!Y6</f>
        <v>179 Youth</v>
      </c>
      <c r="J6" s="79">
        <v>43832.663194444445</v>
      </c>
    </row>
    <row r="7" spans="1:10" x14ac:dyDescent="0.25">
      <c r="A7" t="str">
        <f>'Export Data'!X7&amp;", "&amp;'Export Data'!W7</f>
        <v>Schultz, Michael</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No Info</v>
      </c>
      <c r="C7" s="140"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No Info</v>
      </c>
      <c r="D7" s="141" t="str">
        <f>IF(NOT(ISBLANK('Export Data'!AV7)),"Drive to Camp: "&amp;'Export Data'!AV7&amp;CHAR(10),"")&amp;IF(NOT(ISBLANK('Export Data'!AZ7)),"Drive Home: "&amp;'Export Data'!AZ7,"")&amp; 'Export Data'!BI7</f>
        <v/>
      </c>
      <c r="E7" t="str">
        <f>IF(I7="179 Adult","Goat",VLOOKUP(A7,Contacts!$A$1:$F$103,3))</f>
        <v>Goat</v>
      </c>
      <c r="F7" t="str">
        <f t="shared" si="1"/>
        <v>AASch</v>
      </c>
      <c r="G7" t="str">
        <f>'Export Data'!AA7</f>
        <v>fhfr436@hotmail.com</v>
      </c>
      <c r="H7">
        <f>'Export Data'!Z7</f>
        <v>2484444969</v>
      </c>
      <c r="I7" t="str">
        <f>'Export Data'!Y7</f>
        <v>179 Adult</v>
      </c>
      <c r="J7" s="79">
        <v>43832.663194444445</v>
      </c>
    </row>
    <row r="8" spans="1:10" x14ac:dyDescent="0.25">
      <c r="A8" t="str">
        <f>'Export Data'!X8&amp;", "&amp;'Export Data'!W8</f>
        <v>Wilburn, Jason</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No Info</v>
      </c>
      <c r="C8" s="140"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No Info</v>
      </c>
      <c r="D8" s="141" t="str">
        <f>IF(NOT(ISBLANK('Export Data'!AV8)),"Drive to Camp: "&amp;'Export Data'!AV8&amp;CHAR(10),"")&amp;IF(NOT(ISBLANK('Export Data'!AZ8)),"Drive Home: "&amp;'Export Data'!AZ8,"")&amp; 'Export Data'!BI8</f>
        <v/>
      </c>
      <c r="E8" t="str">
        <f>IF(I8="179 Adult","Goat",VLOOKUP(A8,Contacts!$A$1:$F$103,3))</f>
        <v>Goat</v>
      </c>
      <c r="F8" t="str">
        <f t="shared" si="1"/>
        <v>AAWil</v>
      </c>
      <c r="G8" t="str">
        <f>'Export Data'!AA8</f>
        <v>jason.m.wilburn@gmail.com</v>
      </c>
      <c r="H8">
        <f>'Export Data'!Z8</f>
        <v>7345897461</v>
      </c>
      <c r="I8" t="str">
        <f>'Export Data'!Y8</f>
        <v>179 Adult</v>
      </c>
      <c r="J8" s="79">
        <v>43832.663194444445</v>
      </c>
    </row>
    <row r="9" spans="1:10" x14ac:dyDescent="0.25">
      <c r="A9" t="str">
        <f>'Export Data'!X9&amp;", "&amp;'Export Data'!W9</f>
        <v>Wilburn, Colin</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Has Ride (Family)</v>
      </c>
      <c r="C9" s="140"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Has Ride (Family)</v>
      </c>
      <c r="D9" s="141" t="str">
        <f>IF(NOT(ISBLANK('Export Data'!AV9)),"Drive to Camp: "&amp;'Export Data'!AV9&amp;CHAR(10),"")&amp;IF(NOT(ISBLANK('Export Data'!AZ9)),"Drive Home: "&amp;'Export Data'!AZ9,"")&amp; 'Export Data'!BI9</f>
        <v/>
      </c>
      <c r="E9">
        <f>IF(I9="179 Adult","Goat",VLOOKUP(A9,Contacts!$A$1:$F$103,3))</f>
        <v>0</v>
      </c>
      <c r="F9" t="str">
        <f t="shared" si="1"/>
        <v>YYWil</v>
      </c>
      <c r="G9" t="str">
        <f>'Export Data'!AA9</f>
        <v>jason.m.wilburn@gmail.com</v>
      </c>
      <c r="H9">
        <f>'Export Data'!Z9</f>
        <v>7345897461</v>
      </c>
      <c r="I9" t="str">
        <f>'Export Data'!Y9</f>
        <v>179 Youth</v>
      </c>
      <c r="J9" s="79">
        <v>43832.663194444445</v>
      </c>
    </row>
    <row r="10" spans="1:10" x14ac:dyDescent="0.25">
      <c r="A10" t="str">
        <f>'Export Data'!X10&amp;", "&amp;'Export Data'!W10</f>
        <v>Cocagne, Andy</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No Info</v>
      </c>
      <c r="C10" s="140"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No Info</v>
      </c>
      <c r="D10" s="141" t="str">
        <f>IF(NOT(ISBLANK('Export Data'!AV10)),"Drive to Camp: "&amp;'Export Data'!AV10&amp;CHAR(10),"")&amp;IF(NOT(ISBLANK('Export Data'!AZ10)),"Drive Home: "&amp;'Export Data'!AZ10,"")&amp; 'Export Data'!BI10</f>
        <v/>
      </c>
      <c r="E10" t="str">
        <f>IF(I10="179 Adult","Goat",VLOOKUP(A10,Contacts!$A$1:$F$103,3))</f>
        <v>Goat</v>
      </c>
      <c r="F10" t="str">
        <f t="shared" si="1"/>
        <v>AACoc</v>
      </c>
      <c r="G10" t="str">
        <f>'Export Data'!AA10</f>
        <v>acocagne@comcast.net</v>
      </c>
      <c r="H10">
        <f>'Export Data'!Z10</f>
        <v>8105690422</v>
      </c>
      <c r="I10" t="str">
        <f>'Export Data'!Y10</f>
        <v>179 Adult</v>
      </c>
      <c r="J10" s="79">
        <v>43832.663194444445</v>
      </c>
    </row>
    <row r="11" spans="1:10" x14ac:dyDescent="0.25">
      <c r="A11" t="str">
        <f>'Export Data'!X11&amp;", "&amp;'Export Data'!W11</f>
        <v>Mortlock, Benjamin</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Has Ride (Family)</v>
      </c>
      <c r="C11" s="140"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Has Ride (Family)</v>
      </c>
      <c r="D11" s="141" t="str">
        <f>IF(NOT(ISBLANK('Export Data'!AV11)),"Drive to Camp: "&amp;'Export Data'!AV11&amp;CHAR(10),"")&amp;IF(NOT(ISBLANK('Export Data'!AZ11)),"Drive Home: "&amp;'Export Data'!AZ11,"")&amp; 'Export Data'!BI11</f>
        <v/>
      </c>
      <c r="E11" t="str">
        <f>IF(I11="179 Adult","Goat",VLOOKUP(A11,Contacts!$A$1:$F$103,3))</f>
        <v>Flaming Hawk</v>
      </c>
      <c r="F11" t="str">
        <f t="shared" si="1"/>
        <v>YYMor</v>
      </c>
      <c r="G11" t="str">
        <f>'Export Data'!AA11</f>
        <v>fauna1975@yahoo.com</v>
      </c>
      <c r="H11" t="str">
        <f>'Export Data'!Z11</f>
        <v>248-930-1774</v>
      </c>
      <c r="I11" t="str">
        <f>'Export Data'!Y11</f>
        <v>179 Youth</v>
      </c>
      <c r="J11" s="79">
        <v>43832.663194444445</v>
      </c>
    </row>
    <row r="12" spans="1:10" x14ac:dyDescent="0.25">
      <c r="A12" t="str">
        <f>'Export Data'!X12&amp;", "&amp;'Export Data'!W12</f>
        <v>Aspinall, Charles</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DRIVE 3</v>
      </c>
      <c r="C12" s="140"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Needs Ride</v>
      </c>
      <c r="D12" s="141" t="str">
        <f>IF(NOT(ISBLANK('Export Data'!AV12)),"Drive to Camp: "&amp;'Export Data'!AV12&amp;CHAR(10),"")&amp;IF(NOT(ISBLANK('Export Data'!AZ12)),"Drive Home: "&amp;'Export Data'!AZ12,"")&amp; 'Export Data'!BI12</f>
        <v/>
      </c>
      <c r="E12" t="str">
        <f>IF(I12="179 Adult","Goat",VLOOKUP(A12,Contacts!$A$1:$F$103,3))</f>
        <v>Paul Bunyan</v>
      </c>
      <c r="F12" t="str">
        <f t="shared" si="1"/>
        <v>YYAsp</v>
      </c>
      <c r="G12" t="str">
        <f>'Export Data'!AA12</f>
        <v>braspinall@gmail.com</v>
      </c>
      <c r="H12" t="str">
        <f>'Export Data'!Z12</f>
        <v>248-880-8662</v>
      </c>
      <c r="I12" t="str">
        <f>'Export Data'!Y12</f>
        <v>179 Youth</v>
      </c>
      <c r="J12" s="79">
        <v>43832.663194444445</v>
      </c>
    </row>
    <row r="13" spans="1:10" ht="26.4" x14ac:dyDescent="0.25">
      <c r="A13" t="str">
        <f>'Export Data'!X13&amp;", "&amp;'Export Data'!W13</f>
        <v>Jakhalekar, Surya</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140"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Has Ride (Family)</v>
      </c>
      <c r="D13" s="141" t="str">
        <f>IF(NOT(ISBLANK('Export Data'!AV13)),"Drive to Camp: "&amp;'Export Data'!AV13&amp;CHAR(10),"")&amp;IF(NOT(ISBLANK('Export Data'!AZ13)),"Drive Home: "&amp;'Export Data'!AZ13,"")&amp; 'Export Data'!BI13</f>
        <v/>
      </c>
      <c r="E13" t="str">
        <f>IF(I13="179 Adult","Goat",VLOOKUP(A13,Contacts!$A$1:$F$103,3))</f>
        <v>Fox</v>
      </c>
      <c r="F13" t="str">
        <f t="shared" si="1"/>
        <v>YYJak</v>
      </c>
      <c r="G13" t="str">
        <f>'Export Data'!AA13</f>
        <v>kdhanshree1@gmail.com</v>
      </c>
      <c r="H13">
        <f>'Export Data'!Z13</f>
        <v>8126032336</v>
      </c>
      <c r="I13" t="str">
        <f>'Export Data'!Y13</f>
        <v>179 Youth</v>
      </c>
      <c r="J13" s="79">
        <v>43832.663194444445</v>
      </c>
    </row>
    <row r="14" spans="1:10" x14ac:dyDescent="0.25">
      <c r="A14" t="str">
        <f>'Export Data'!X14&amp;", "&amp;'Export Data'!W14</f>
        <v>Phillabaum, Mark</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No Info</v>
      </c>
      <c r="C14" s="140"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No Info</v>
      </c>
      <c r="D14" s="141" t="str">
        <f>IF(NOT(ISBLANK('Export Data'!AV14)),"Drive to Camp: "&amp;'Export Data'!AV14&amp;CHAR(10),"")&amp;IF(NOT(ISBLANK('Export Data'!AZ14)),"Drive Home: "&amp;'Export Data'!AZ14,"")&amp; 'Export Data'!BI14</f>
        <v/>
      </c>
      <c r="E14" t="str">
        <f>IF(I14="179 Adult","Goat",VLOOKUP(A14,Contacts!$A$1:$F$103,3))</f>
        <v>Goat</v>
      </c>
      <c r="F14" t="str">
        <f t="shared" si="1"/>
        <v>AAPhi</v>
      </c>
      <c r="G14" t="str">
        <f>'Export Data'!AA14</f>
        <v>mark.phillabaum@gmail.com</v>
      </c>
      <c r="H14" t="str">
        <f>'Export Data'!Z14</f>
        <v>248-980-5441</v>
      </c>
      <c r="I14" t="str">
        <f>'Export Data'!Y14</f>
        <v>179 Adult</v>
      </c>
      <c r="J14" s="79">
        <v>43832.663194444445</v>
      </c>
    </row>
    <row r="15" spans="1:10" x14ac:dyDescent="0.25">
      <c r="A15" t="str">
        <f>'Export Data'!X15&amp;", "&amp;'Export Data'!W15</f>
        <v>Sheetz, Robert</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(Family)</v>
      </c>
      <c r="C15" s="140"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(Family)</v>
      </c>
      <c r="D15" s="141" t="str">
        <f>IF(NOT(ISBLANK('Export Data'!AV15)),"Drive to Camp: "&amp;'Export Data'!AV15&amp;CHAR(10),"")&amp;IF(NOT(ISBLANK('Export Data'!AZ15)),"Drive Home: "&amp;'Export Data'!AZ15,"")&amp; 'Export Data'!BI15</f>
        <v/>
      </c>
      <c r="E15">
        <f>IF(I15="179 Adult","Goat",VLOOKUP(A15,Contacts!$A$1:$F$103,3))</f>
        <v>0</v>
      </c>
      <c r="F15" t="str">
        <f t="shared" si="1"/>
        <v>YYShe</v>
      </c>
      <c r="G15" t="str">
        <f>'Export Data'!AA15</f>
        <v>robsheetz91@gmail.com</v>
      </c>
      <c r="H15">
        <f>'Export Data'!Z15</f>
        <v>2488184662</v>
      </c>
      <c r="I15" t="str">
        <f>'Export Data'!Y15</f>
        <v>179 Youth</v>
      </c>
      <c r="J15" s="79">
        <v>43832.663194444445</v>
      </c>
    </row>
    <row r="16" spans="1:10" x14ac:dyDescent="0.25">
      <c r="A16" t="str">
        <f>'Export Data'!X16&amp;", "&amp;'Export Data'!W16</f>
        <v>LECKENBY, CHARLES</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(To Camp with Leckenbys)</v>
      </c>
      <c r="C16" s="140"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(From camp with Ryans)</v>
      </c>
      <c r="D16" s="141" t="str">
        <f>IF(NOT(ISBLANK('Export Data'!AV16)),"Drive to Camp: "&amp;'Export Data'!AV16&amp;CHAR(10),"")&amp;IF(NOT(ISBLANK('Export Data'!AZ16)),"Drive Home: "&amp;'Export Data'!AZ16,"")&amp; 'Export Data'!BI16</f>
        <v/>
      </c>
      <c r="E16" t="str">
        <f>IF(I16="179 Adult","Goat",VLOOKUP(A16,Contacts!$A$1:$F$103,3))</f>
        <v>Paul Bunyan</v>
      </c>
      <c r="F16" t="str">
        <f t="shared" si="1"/>
        <v>YYLEC</v>
      </c>
      <c r="G16" t="str">
        <f>'Export Data'!AA16</f>
        <v>ttratliff@hotmail.com</v>
      </c>
      <c r="H16">
        <f>'Export Data'!Z16</f>
        <v>2485087319</v>
      </c>
      <c r="I16" t="str">
        <f>'Export Data'!Y16</f>
        <v>179 Youth</v>
      </c>
      <c r="J16" s="79">
        <v>43832.663194444445</v>
      </c>
    </row>
    <row r="17" spans="1:10" x14ac:dyDescent="0.25">
      <c r="A17" t="str">
        <f>'Export Data'!X17&amp;", "&amp;'Export Data'!W17</f>
        <v>Carson, Alaina</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Has Ride (Family)</v>
      </c>
      <c r="C17" s="140"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Has Ride (Family)</v>
      </c>
      <c r="D17" s="141" t="str">
        <f>IF(NOT(ISBLANK('Export Data'!AV17)),"Drive to Camp: "&amp;'Export Data'!AV17&amp;CHAR(10),"")&amp;IF(NOT(ISBLANK('Export Data'!AZ17)),"Drive Home: "&amp;'Export Data'!AZ17,"")&amp; 'Export Data'!BI17</f>
        <v/>
      </c>
      <c r="E17" t="str">
        <f>IF(I17="179 Adult","Goat",VLOOKUP(A17,Contacts!$A$1:$F$103,3))</f>
        <v>Paul Bunyan</v>
      </c>
      <c r="F17" t="str">
        <f t="shared" si="1"/>
        <v>YYCar</v>
      </c>
      <c r="G17" t="str">
        <f>'Export Data'!AA17</f>
        <v>reginajcarson@gmail.com</v>
      </c>
      <c r="H17">
        <f>'Export Data'!Z17</f>
        <v>3307156821</v>
      </c>
      <c r="I17" t="str">
        <f>'Export Data'!Y17</f>
        <v>179 Youth</v>
      </c>
      <c r="J17" s="79">
        <v>43832.663194444445</v>
      </c>
    </row>
    <row r="18" spans="1:10" x14ac:dyDescent="0.25">
      <c r="A18" t="str">
        <f>'Export Data'!X18&amp;", "&amp;'Export Data'!W18</f>
        <v>Carson, Edward</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Has Ride (Family)</v>
      </c>
      <c r="C18" s="140"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Has Ride (Family)</v>
      </c>
      <c r="D18" s="141" t="str">
        <f>IF(NOT(ISBLANK('Export Data'!AV18)),"Drive to Camp: "&amp;'Export Data'!AV18&amp;CHAR(10),"")&amp;IF(NOT(ISBLANK('Export Data'!AZ18)),"Drive Home: "&amp;'Export Data'!AZ18,"")&amp; 'Export Data'!BI18</f>
        <v>This will be Eddie's first time camping without a parent.</v>
      </c>
      <c r="E18" t="str">
        <f>IF(I18="179 Adult","Goat",VLOOKUP(A18,Contacts!$A$1:$F$103,3))</f>
        <v>Paul Bunyan</v>
      </c>
      <c r="F18" t="str">
        <f t="shared" si="1"/>
        <v>YYCar</v>
      </c>
      <c r="G18" t="str">
        <f>'Export Data'!AA18</f>
        <v>reginajcarson@gmail.com</v>
      </c>
      <c r="H18">
        <f>'Export Data'!Z18</f>
        <v>3307156821</v>
      </c>
      <c r="I18" t="str">
        <f>'Export Data'!Y18</f>
        <v>179 Youth</v>
      </c>
      <c r="J18" s="79">
        <v>43832.663194444445</v>
      </c>
    </row>
    <row r="19" spans="1:10" x14ac:dyDescent="0.25">
      <c r="A19" t="str">
        <f>'Export Data'!X19&amp;", "&amp;'Export Data'!W19</f>
        <v>McComb, Braelen</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No Info</v>
      </c>
      <c r="C19" s="140"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No Info</v>
      </c>
      <c r="D19" s="141" t="str">
        <f>IF(NOT(ISBLANK('Export Data'!AV19)),"Drive to Camp: "&amp;'Export Data'!AV19&amp;CHAR(10),"")&amp;IF(NOT(ISBLANK('Export Data'!AZ19)),"Drive Home: "&amp;'Export Data'!AZ19,"")&amp; 'Export Data'!BI19</f>
        <v/>
      </c>
      <c r="E19" t="str">
        <f>IF(I19="179 Adult","Goat",VLOOKUP(A19,Contacts!$A$1:$F$103,3))</f>
        <v>Unassigned</v>
      </c>
      <c r="F19" t="str">
        <f t="shared" si="1"/>
        <v>YYMcC</v>
      </c>
      <c r="G19" t="str">
        <f>'Export Data'!AA19</f>
        <v>mjapenga@msn.com</v>
      </c>
      <c r="H19" t="str">
        <f>'Export Data'!Z19</f>
        <v>586-556-7921</v>
      </c>
      <c r="I19" t="str">
        <f>'Export Data'!Y19</f>
        <v>179 Youth</v>
      </c>
      <c r="J19" s="79">
        <v>43832.663194444445</v>
      </c>
    </row>
    <row r="20" spans="1:10" x14ac:dyDescent="0.25">
      <c r="A20" t="str">
        <f>'Export Data'!X20&amp;", "&amp;'Export Data'!W20</f>
        <v>Sekimura, Kanta</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Has Ride (Family)</v>
      </c>
      <c r="C20" s="140"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Has Ride (Family)</v>
      </c>
      <c r="D20" s="141" t="str">
        <f>IF(NOT(ISBLANK('Export Data'!AV20)),"Drive to Camp: "&amp;'Export Data'!AV20&amp;CHAR(10),"")&amp;IF(NOT(ISBLANK('Export Data'!AZ20)),"Drive Home: "&amp;'Export Data'!AZ20,"")&amp; 'Export Data'!BI20</f>
        <v/>
      </c>
      <c r="E20">
        <f>IF(I20="179 Adult","Goat",VLOOKUP(A20,Contacts!$A$1:$F$103,3))</f>
        <v>0</v>
      </c>
      <c r="F20" t="str">
        <f t="shared" si="1"/>
        <v>YYSek</v>
      </c>
      <c r="G20" t="str">
        <f>'Export Data'!AA20</f>
        <v>sekimura.miyuki@gmail.com</v>
      </c>
      <c r="H20" t="str">
        <f>'Export Data'!Z20</f>
        <v>248-303-4056</v>
      </c>
      <c r="I20" t="str">
        <f>'Export Data'!Y20</f>
        <v>179 Youth</v>
      </c>
      <c r="J20" s="79">
        <v>43832.663194444445</v>
      </c>
    </row>
    <row r="21" spans="1:10" x14ac:dyDescent="0.25">
      <c r="A21" t="str">
        <f>'Export Data'!X21&amp;", "&amp;'Export Data'!W21</f>
        <v>Sahasrabuddhe, Vyom</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Has Ride (Family)</v>
      </c>
      <c r="C21" s="140"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Has Ride (Family)</v>
      </c>
      <c r="D21" s="141" t="str">
        <f>IF(NOT(ISBLANK('Export Data'!AV21)),"Drive to Camp: "&amp;'Export Data'!AV21&amp;CHAR(10),"")&amp;IF(NOT(ISBLANK('Export Data'!AZ21)),"Drive Home: "&amp;'Export Data'!AZ21,"")&amp; 'Export Data'!BI21</f>
        <v/>
      </c>
      <c r="E21">
        <f>IF(I21="179 Adult","Goat",VLOOKUP(A21,Contacts!$A$1:$F$103,3))</f>
        <v>0</v>
      </c>
      <c r="F21" t="str">
        <f t="shared" si="1"/>
        <v>YYSah</v>
      </c>
      <c r="G21">
        <f>'Export Data'!AA21</f>
        <v>0</v>
      </c>
      <c r="H21">
        <f>'Export Data'!Z21</f>
        <v>0</v>
      </c>
      <c r="I21" t="str">
        <f>'Export Data'!Y21</f>
        <v>179 Youth</v>
      </c>
      <c r="J21" s="79">
        <v>43832.663194444445</v>
      </c>
    </row>
    <row r="22" spans="1:10" x14ac:dyDescent="0.25">
      <c r="A22" t="str">
        <f>'Export Data'!X22&amp;", "&amp;'Export Data'!W22</f>
        <v>Ely, Jeffrey</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No Info</v>
      </c>
      <c r="C22" s="140"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No Info</v>
      </c>
      <c r="D22" s="141" t="str">
        <f>IF(NOT(ISBLANK('Export Data'!AV22)),"Drive to Camp: "&amp;'Export Data'!AV22&amp;CHAR(10),"")&amp;IF(NOT(ISBLANK('Export Data'!AZ22)),"Drive Home: "&amp;'Export Data'!AZ22,"")&amp; 'Export Data'!BI22</f>
        <v/>
      </c>
      <c r="E22" t="str">
        <f>IF(I22="179 Adult","Goat",VLOOKUP(A22,Contacts!$A$1:$F$103,3))</f>
        <v>Goat</v>
      </c>
      <c r="F22" t="str">
        <f t="shared" si="1"/>
        <v>AAEly</v>
      </c>
      <c r="G22" t="str">
        <f>'Export Data'!AA22</f>
        <v>jdely@sbcglobal.net</v>
      </c>
      <c r="H22">
        <f>'Export Data'!Z22</f>
        <v>2489543013</v>
      </c>
      <c r="I22" t="str">
        <f>'Export Data'!Y22</f>
        <v>179 Adult</v>
      </c>
      <c r="J22" s="79">
        <v>43832.663194444445</v>
      </c>
    </row>
    <row r="23" spans="1:10" x14ac:dyDescent="0.25">
      <c r="A23" t="str">
        <f>'Export Data'!X23&amp;", "&amp;'Export Data'!W23</f>
        <v>Budgery, Brian</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No Info</v>
      </c>
      <c r="C23" s="140"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No Info</v>
      </c>
      <c r="D23" s="141" t="str">
        <f>IF(NOT(ISBLANK('Export Data'!AV23)),"Drive to Camp: "&amp;'Export Data'!AV23&amp;CHAR(10),"")&amp;IF(NOT(ISBLANK('Export Data'!AZ23)),"Drive Home: "&amp;'Export Data'!AZ23,"")&amp; 'Export Data'!BI23</f>
        <v/>
      </c>
      <c r="E23" t="str">
        <f>IF(I23="179 Adult","Goat",VLOOKUP(A23,Contacts!$A$1:$F$103,3))</f>
        <v>Goat</v>
      </c>
      <c r="F23" t="str">
        <f t="shared" si="1"/>
        <v>AABud</v>
      </c>
      <c r="G23" t="str">
        <f>'Export Data'!AA23</f>
        <v>jbudgery@att.net</v>
      </c>
      <c r="H23">
        <f>'Export Data'!Z23</f>
        <v>2484269477</v>
      </c>
      <c r="I23" t="str">
        <f>'Export Data'!Y23</f>
        <v>179 Adult</v>
      </c>
      <c r="J23" s="79">
        <v>43832.663194444445</v>
      </c>
    </row>
    <row r="24" spans="1:10" x14ac:dyDescent="0.25">
      <c r="A24" t="str">
        <f>'Export Data'!X24&amp;", "&amp;'Export Data'!W24</f>
        <v>Shork, Jill</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No Info</v>
      </c>
      <c r="C24" s="140"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No Info</v>
      </c>
      <c r="D24" s="141" t="str">
        <f>IF(NOT(ISBLANK('Export Data'!AV24)),"Drive to Camp: "&amp;'Export Data'!AV24&amp;CHAR(10),"")&amp;IF(NOT(ISBLANK('Export Data'!AZ24)),"Drive Home: "&amp;'Export Data'!AZ24,"")&amp; 'Export Data'!BI24</f>
        <v/>
      </c>
      <c r="E24" t="str">
        <f>IF(I24="179 Adult","Goat",VLOOKUP(A24,Contacts!$A$1:$F$103,3))</f>
        <v>Goat</v>
      </c>
      <c r="F24" t="str">
        <f t="shared" si="1"/>
        <v>AASho</v>
      </c>
      <c r="G24" t="str">
        <f>'Export Data'!AA24</f>
        <v>shorkj1@gee-edu.com</v>
      </c>
      <c r="H24" t="str">
        <f>'Export Data'!Z24</f>
        <v>734-502-6659</v>
      </c>
      <c r="I24" t="str">
        <f>'Export Data'!Y24</f>
        <v>179 Adult</v>
      </c>
      <c r="J24" s="79">
        <v>43832.663194444445</v>
      </c>
    </row>
    <row r="25" spans="1:10" x14ac:dyDescent="0.25">
      <c r="A25" t="str">
        <f>'Export Data'!X25&amp;", "&amp;'Export Data'!W25</f>
        <v>Shork, Robert</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No Info</v>
      </c>
      <c r="C25" s="140"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No Info</v>
      </c>
      <c r="D25" s="141" t="str">
        <f>IF(NOT(ISBLANK('Export Data'!AV25)),"Drive to Camp: "&amp;'Export Data'!AV25&amp;CHAR(10),"")&amp;IF(NOT(ISBLANK('Export Data'!AZ25)),"Drive Home: "&amp;'Export Data'!AZ25,"")&amp; 'Export Data'!BI25</f>
        <v/>
      </c>
      <c r="E25" t="str">
        <f>IF(I25="179 Adult","Goat",VLOOKUP(A25,Contacts!$A$1:$F$103,3))</f>
        <v>Goat</v>
      </c>
      <c r="F25" t="str">
        <f t="shared" si="1"/>
        <v>AASho</v>
      </c>
      <c r="G25" t="str">
        <f>'Export Data'!AA25</f>
        <v>Shorkj1@gee-edu.com</v>
      </c>
      <c r="H25" t="str">
        <f>'Export Data'!Z25</f>
        <v>734-502-6659</v>
      </c>
      <c r="I25" t="str">
        <f>'Export Data'!Y25</f>
        <v>179 Adult</v>
      </c>
      <c r="J25" s="79">
        <v>43832.663194444445</v>
      </c>
    </row>
    <row r="26" spans="1:10" x14ac:dyDescent="0.25">
      <c r="A26" t="str">
        <f>'Export Data'!X26&amp;", "&amp;'Export Data'!W26</f>
        <v>Shork, Ryan</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Has Ride (Family)</v>
      </c>
      <c r="C26" s="140"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Has Ride (Family)</v>
      </c>
      <c r="D26" s="141" t="str">
        <f>IF(NOT(ISBLANK('Export Data'!AV26)),"Drive to Camp: "&amp;'Export Data'!AV26&amp;CHAR(10),"")&amp;IF(NOT(ISBLANK('Export Data'!AZ26)),"Drive Home: "&amp;'Export Data'!AZ26,"")&amp; 'Export Data'!BI26</f>
        <v>Ryan is coming for the day on Saturday Only.  He will not be spending the night at all</v>
      </c>
      <c r="E26">
        <f>IF(I26="179 Adult","Goat",VLOOKUP(A26,Contacts!$A$1:$F$103,3))</f>
        <v>0</v>
      </c>
      <c r="F26" t="str">
        <f t="shared" si="1"/>
        <v>YYSho</v>
      </c>
      <c r="G26" t="str">
        <f>'Export Data'!AA26</f>
        <v>shorkj1@gee-edu.com</v>
      </c>
      <c r="H26" t="str">
        <f>'Export Data'!Z26</f>
        <v>734-502-6659</v>
      </c>
      <c r="I26" t="str">
        <f>'Export Data'!Y26</f>
        <v>179 Youth</v>
      </c>
      <c r="J26" s="79">
        <v>43832.663194444445</v>
      </c>
    </row>
    <row r="27" spans="1:10" x14ac:dyDescent="0.25">
      <c r="A27" t="str">
        <f>'Export Data'!X27&amp;", "&amp;'Export Data'!W27</f>
        <v>Parr, Evan</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Has Ride (Family)</v>
      </c>
      <c r="C27" s="140"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Has Ride (Family)</v>
      </c>
      <c r="D27" s="141" t="str">
        <f>IF(NOT(ISBLANK('Export Data'!AV27)),"Drive to Camp: "&amp;'Export Data'!AV27&amp;CHAR(10),"")&amp;IF(NOT(ISBLANK('Export Data'!AZ27)),"Drive Home: "&amp;'Export Data'!AZ27,"")&amp; 'Export Data'!BI27</f>
        <v/>
      </c>
      <c r="E27" t="str">
        <f>IF(I27="179 Adult","Goat",VLOOKUP(A27,Contacts!$A$1:$F$103,3))</f>
        <v>Unassigned</v>
      </c>
      <c r="F27" t="str">
        <f t="shared" si="1"/>
        <v>YYPar</v>
      </c>
      <c r="G27" t="str">
        <f>'Export Data'!AA27</f>
        <v>benny83@gmail.com</v>
      </c>
      <c r="H27">
        <f>'Export Data'!Z27</f>
        <v>2488901742</v>
      </c>
      <c r="I27" t="str">
        <f>'Export Data'!Y27</f>
        <v>179 Youth</v>
      </c>
      <c r="J27" s="79">
        <v>43832.663194444445</v>
      </c>
    </row>
    <row r="28" spans="1:10" x14ac:dyDescent="0.25">
      <c r="A28" t="str">
        <f>'Export Data'!X28&amp;", "&amp;'Export Data'!W28</f>
        <v>Parr, Ben</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No Info</v>
      </c>
      <c r="C28" s="140"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No Info</v>
      </c>
      <c r="D28" s="141" t="str">
        <f>IF(NOT(ISBLANK('Export Data'!AV28)),"Drive to Camp: "&amp;'Export Data'!AV28&amp;CHAR(10),"")&amp;IF(NOT(ISBLANK('Export Data'!AZ28)),"Drive Home: "&amp;'Export Data'!AZ28,"")&amp; 'Export Data'!BI28</f>
        <v/>
      </c>
      <c r="E28" t="str">
        <f>IF(I28="179 Adult","Goat",VLOOKUP(A28,Contacts!$A$1:$F$103,3))</f>
        <v>Goat</v>
      </c>
      <c r="F28" t="str">
        <f t="shared" si="1"/>
        <v>AAPar</v>
      </c>
      <c r="G28" t="str">
        <f>'Export Data'!AA28</f>
        <v>benny83@gmail.com</v>
      </c>
      <c r="H28">
        <f>'Export Data'!Z28</f>
        <v>2488901742</v>
      </c>
      <c r="I28" t="str">
        <f>'Export Data'!Y28</f>
        <v>179 Adult</v>
      </c>
      <c r="J28" s="79">
        <v>43832.663194444445</v>
      </c>
    </row>
    <row r="29" spans="1:10" x14ac:dyDescent="0.25">
      <c r="A29" t="str">
        <f>'Export Data'!X29&amp;", "&amp;'Export Data'!W29</f>
        <v>Smith, Colin</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DRIVE (Self)</v>
      </c>
      <c r="C29" s="140"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DRIVE (Self)</v>
      </c>
      <c r="D29" s="141" t="str">
        <f>IF(NOT(ISBLANK('Export Data'!AV29)),"Drive to Camp: "&amp;'Export Data'!AV29&amp;CHAR(10),"")&amp;IF(NOT(ISBLANK('Export Data'!AZ29)),"Drive Home: "&amp;'Export Data'!AZ29,"")&amp; 'Export Data'!BI29</f>
        <v/>
      </c>
      <c r="E29">
        <f>IF(I29="179 Adult","Goat",VLOOKUP(A29,Contacts!$A$1:$F$103,3))</f>
        <v>0</v>
      </c>
      <c r="F29" t="str">
        <f t="shared" si="1"/>
        <v>YYSmi</v>
      </c>
      <c r="G29" t="str">
        <f>'Export Data'!AA29</f>
        <v>colinsmith0119@gmail.com</v>
      </c>
      <c r="H29" t="str">
        <f>'Export Data'!Z29</f>
        <v>248-308-4968</v>
      </c>
      <c r="I29" t="str">
        <f>'Export Data'!Y29</f>
        <v>179 Youth</v>
      </c>
      <c r="J29" s="79">
        <v>43832.663194444445</v>
      </c>
    </row>
    <row r="30" spans="1:10" x14ac:dyDescent="0.25">
      <c r="A30" t="str">
        <f>'Export Data'!X30&amp;", "&amp;'Export Data'!W30</f>
        <v>Maguire, Logan</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Has Ride (Family)</v>
      </c>
      <c r="C30" s="140"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DRIVE 2</v>
      </c>
      <c r="D30" s="141" t="str">
        <f>IF(NOT(ISBLANK('Export Data'!AV30)),"Drive to Camp: "&amp;'Export Data'!AV30&amp;CHAR(10),"")&amp;IF(NOT(ISBLANK('Export Data'!AZ30)),"Drive Home: "&amp;'Export Data'!AZ30,"")&amp; 'Export Data'!BI30</f>
        <v/>
      </c>
      <c r="E30">
        <f>IF(I30="179 Adult","Goat",VLOOKUP(A30,Contacts!$A$1:$F$103,3))</f>
        <v>0</v>
      </c>
      <c r="F30" t="str">
        <f t="shared" si="1"/>
        <v>YYMag</v>
      </c>
      <c r="G30">
        <f>'Export Data'!AA30</f>
        <v>0</v>
      </c>
      <c r="H30">
        <f>'Export Data'!Z30</f>
        <v>0</v>
      </c>
      <c r="I30" t="str">
        <f>'Export Data'!Y30</f>
        <v>179 Youth</v>
      </c>
      <c r="J30" s="79">
        <v>43832.663194444445</v>
      </c>
    </row>
    <row r="31" spans="1:10" x14ac:dyDescent="0.25">
      <c r="A31" t="str">
        <f>'Export Data'!X31&amp;", "&amp;'Export Data'!W31</f>
        <v>Mullins, Ethan</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DRIVE 2</v>
      </c>
      <c r="C31" s="140"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Has Ride (Braelen McComb)</v>
      </c>
      <c r="D31" s="141" t="str">
        <f>IF(NOT(ISBLANK('Export Data'!AV31)),"Drive to Camp: "&amp;'Export Data'!AV31&amp;CHAR(10),"")&amp;IF(NOT(ISBLANK('Export Data'!AZ31)),"Drive Home: "&amp;'Export Data'!AZ31,"")&amp; 'Export Data'!BI31</f>
        <v xml:space="preserve">Drive to Camp: I promised a ride to Braelen McComb
</v>
      </c>
      <c r="E31" t="str">
        <f>IF(I31="179 Adult","Goat",VLOOKUP(A31,Contacts!$A$1:$F$103,3))</f>
        <v>Unassigned</v>
      </c>
      <c r="F31" t="str">
        <f t="shared" si="1"/>
        <v>YYMul</v>
      </c>
      <c r="G31" t="str">
        <f>'Export Data'!AA31</f>
        <v>emiskewl@aol.com</v>
      </c>
      <c r="H31">
        <f>'Export Data'!Z31</f>
        <v>8109862650</v>
      </c>
      <c r="I31" t="str">
        <f>'Export Data'!Y31</f>
        <v>179 Youth</v>
      </c>
      <c r="J31" s="79">
        <v>43832.663194444445</v>
      </c>
    </row>
    <row r="32" spans="1:10" x14ac:dyDescent="0.25">
      <c r="A32" t="str">
        <f>'Export Data'!X32&amp;", "&amp;'Export Data'!W32</f>
        <v>Vestlund, Karl</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(Family)</v>
      </c>
      <c r="C32" s="140"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Has Ride (Family)</v>
      </c>
      <c r="D32" s="141" t="str">
        <f>IF(NOT(ISBLANK('Export Data'!AV32)),"Drive to Camp: "&amp;'Export Data'!AV32&amp;CHAR(10),"")&amp;IF(NOT(ISBLANK('Export Data'!AZ32)),"Drive Home: "&amp;'Export Data'!AZ32,"")&amp; 'Export Data'!BI32</f>
        <v/>
      </c>
      <c r="E32">
        <f>IF(I32="179 Adult","Goat",VLOOKUP(A32,Contacts!$A$1:$F$103,3))</f>
        <v>0</v>
      </c>
      <c r="F32" t="str">
        <f t="shared" si="1"/>
        <v>YYVes</v>
      </c>
      <c r="G32" t="str">
        <f>'Export Data'!AA32</f>
        <v>cecilia.vestlund@vastergarden.org</v>
      </c>
      <c r="H32">
        <f>'Export Data'!Z32</f>
        <v>3136555899</v>
      </c>
      <c r="I32" t="str">
        <f>'Export Data'!Y32</f>
        <v>179 Youth</v>
      </c>
      <c r="J32" s="79">
        <v>43832.663194444445</v>
      </c>
    </row>
    <row r="33" spans="1:10" x14ac:dyDescent="0.25">
      <c r="A33" t="str">
        <f>'Export Data'!X33&amp;", "&amp;'Export Data'!W33</f>
        <v>Klawender Jr, Norman</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140"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141" t="str">
        <f>IF(NOT(ISBLANK('Export Data'!AV33)),"Drive to Camp: "&amp;'Export Data'!AV33&amp;CHAR(10),"")&amp;IF(NOT(ISBLANK('Export Data'!AZ33)),"Drive Home: "&amp;'Export Data'!AZ33,"")&amp; 'Export Data'!BI33</f>
        <v>Norman's availability for this campout will depend on his high school soccer  team's soccer plaooffs.</v>
      </c>
      <c r="E33" t="str">
        <f>IF(I33="179 Adult","Goat",VLOOKUP(A33,Contacts!$A$1:$F$103,3))</f>
        <v>Unassigned</v>
      </c>
      <c r="F33" t="str">
        <f t="shared" si="1"/>
        <v>YYKla</v>
      </c>
      <c r="G33" t="str">
        <f>'Export Data'!AA33</f>
        <v>nklawenderjr@gmail.com</v>
      </c>
      <c r="H33" t="str">
        <f>'Export Data'!Z33</f>
        <v>248-704-1845</v>
      </c>
      <c r="I33" t="str">
        <f>'Export Data'!Y33</f>
        <v>179 Youth</v>
      </c>
      <c r="J33" s="79">
        <v>43832.663194444445</v>
      </c>
    </row>
    <row r="34" spans="1:10" x14ac:dyDescent="0.25">
      <c r="A34" t="str">
        <f>'Export Data'!X34&amp;", "&amp;'Export Data'!W34</f>
        <v>Ramkumar, Nithin</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(Family)</v>
      </c>
      <c r="C34" s="140"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(Family)</v>
      </c>
      <c r="D34" s="141" t="str">
        <f>IF(NOT(ISBLANK('Export Data'!AV34)),"Drive to Camp: "&amp;'Export Data'!AV34&amp;CHAR(10),"")&amp;IF(NOT(ISBLANK('Export Data'!AZ34)),"Drive Home: "&amp;'Export Data'!AZ34,"")&amp; 'Export Data'!BI34</f>
        <v/>
      </c>
      <c r="E34" t="str">
        <f>IF(I34="179 Adult","Goat",VLOOKUP(A34,Contacts!$A$1:$F$103,3))</f>
        <v>Paul Bunyan</v>
      </c>
      <c r="F34" t="str">
        <f t="shared" si="1"/>
        <v>YYRam</v>
      </c>
      <c r="G34" t="str">
        <f>'Export Data'!AA34</f>
        <v>utubegod123@gmail.com</v>
      </c>
      <c r="H34">
        <f>'Export Data'!Z34</f>
        <v>2488621486</v>
      </c>
      <c r="I34" t="str">
        <f>'Export Data'!Y34</f>
        <v>179 Youth</v>
      </c>
      <c r="J34" s="79">
        <v>43832.663194444445</v>
      </c>
    </row>
    <row r="35" spans="1:10" x14ac:dyDescent="0.25">
      <c r="A35" t="str">
        <f>'Export Data'!X35&amp;", "&amp;'Export Data'!W35</f>
        <v>Choma, Mark</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Has Ride (Family)</v>
      </c>
      <c r="C35" s="140"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Has Ride (Family)</v>
      </c>
      <c r="D35" s="141" t="str">
        <f>IF(NOT(ISBLANK('Export Data'!AV35)),"Drive to Camp: "&amp;'Export Data'!AV35&amp;CHAR(10),"")&amp;IF(NOT(ISBLANK('Export Data'!AZ35)),"Drive Home: "&amp;'Export Data'!AZ35,"")&amp; 'Export Data'!BI35</f>
        <v/>
      </c>
      <c r="E35" t="str">
        <f>IF(I35="179 Adult","Goat",VLOOKUP(A35,Contacts!$A$1:$F$103,3))</f>
        <v>Paul Bunyan</v>
      </c>
      <c r="F35" t="str">
        <f t="shared" si="1"/>
        <v>YYCho</v>
      </c>
      <c r="G35" t="str">
        <f>'Export Data'!AA35</f>
        <v>joanna.m.pawelek@gmail.com</v>
      </c>
      <c r="H35">
        <f>'Export Data'!Z35</f>
        <v>2483421498</v>
      </c>
      <c r="I35" t="str">
        <f>'Export Data'!Y35</f>
        <v>179 Youth</v>
      </c>
      <c r="J35" s="79">
        <v>43832.663194444445</v>
      </c>
    </row>
    <row r="36" spans="1:10" x14ac:dyDescent="0.25">
      <c r="A36" t="str">
        <f>'Export Data'!X36&amp;", "&amp;'Export Data'!W36</f>
        <v>Choma, Arthur</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Has Ride (Family)</v>
      </c>
      <c r="C36" s="140"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Has Ride (Family)</v>
      </c>
      <c r="D36" s="141" t="str">
        <f>IF(NOT(ISBLANK('Export Data'!AV36)),"Drive to Camp: "&amp;'Export Data'!AV36&amp;CHAR(10),"")&amp;IF(NOT(ISBLANK('Export Data'!AZ36)),"Drive Home: "&amp;'Export Data'!AZ36,"")&amp; 'Export Data'!BI36</f>
        <v/>
      </c>
      <c r="E36" t="str">
        <f>IF(I36="179 Adult","Goat",VLOOKUP(A36,Contacts!$A$1:$F$103,3))</f>
        <v>Paul Bunyan</v>
      </c>
      <c r="F36" t="str">
        <f t="shared" si="1"/>
        <v>YYCho</v>
      </c>
      <c r="G36" t="str">
        <f>'Export Data'!AA36</f>
        <v>joanna.m.pawelek@gmail.com</v>
      </c>
      <c r="H36">
        <f>'Export Data'!Z36</f>
        <v>2483421498</v>
      </c>
      <c r="I36" t="str">
        <f>'Export Data'!Y36</f>
        <v>179 Youth</v>
      </c>
      <c r="J36" s="79">
        <v>43832.663194444445</v>
      </c>
    </row>
    <row r="37" spans="1:10" x14ac:dyDescent="0.25">
      <c r="A37" t="str">
        <f>'Export Data'!X37&amp;", "&amp;'Export Data'!W37</f>
        <v>Swafford, Jonah</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DRIVE 3</v>
      </c>
      <c r="C37" s="140"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Needs Ride</v>
      </c>
      <c r="D37" s="141" t="str">
        <f>IF(NOT(ISBLANK('Export Data'!AV37)),"Drive to Camp: "&amp;'Export Data'!AV37&amp;CHAR(10),"")&amp;IF(NOT(ISBLANK('Export Data'!AZ37)),"Drive Home: "&amp;'Export Data'!AZ37,"")&amp; 'Export Data'!BI37</f>
        <v/>
      </c>
      <c r="E37">
        <f>IF(I37="179 Adult","Goat",VLOOKUP(A37,Contacts!$A$1:$F$103,3))</f>
        <v>0</v>
      </c>
      <c r="F37" t="str">
        <f t="shared" si="1"/>
        <v>YYSwa</v>
      </c>
      <c r="G37" t="str">
        <f>'Export Data'!AA37</f>
        <v>timswafford@yahoo.com</v>
      </c>
      <c r="H37">
        <f>'Export Data'!Z37</f>
        <v>5172820756</v>
      </c>
      <c r="I37" t="str">
        <f>'Export Data'!Y37</f>
        <v>179 Youth</v>
      </c>
      <c r="J37" s="79">
        <v>43832.663194444445</v>
      </c>
    </row>
    <row r="38" spans="1:10" ht="26.4" x14ac:dyDescent="0.25">
      <c r="A38" t="str">
        <f>'Export Data'!X38&amp;", "&amp;'Export Data'!W38</f>
        <v>Swafford, Reuben</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DRIVE 3</v>
      </c>
      <c r="C38" s="140"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Needs Ride</v>
      </c>
      <c r="D38" s="141" t="str">
        <f>IF(NOT(ISBLANK('Export Data'!AV38)),"Drive to Camp: "&amp;'Export Data'!AV38&amp;CHAR(10),"")&amp;IF(NOT(ISBLANK('Export Data'!AZ38)),"Drive Home: "&amp;'Export Data'!AZ38,"")&amp; 'Export Data'!BI38</f>
        <v/>
      </c>
      <c r="E38">
        <f>IF(I38="179 Adult","Goat",VLOOKUP(A38,Contacts!$A$1:$F$103,3))</f>
        <v>0</v>
      </c>
      <c r="F38" t="str">
        <f t="shared" si="1"/>
        <v>YYSwa</v>
      </c>
      <c r="G38" t="str">
        <f>'Export Data'!AA38</f>
        <v>timswafford@yahoo.com</v>
      </c>
      <c r="H38">
        <f>'Export Data'!Z38</f>
        <v>5172820756</v>
      </c>
      <c r="I38" t="str">
        <f>'Export Data'!Y38</f>
        <v>179 Youth</v>
      </c>
      <c r="J38" s="79">
        <v>43832.663194444445</v>
      </c>
    </row>
    <row r="39" spans="1:10" x14ac:dyDescent="0.25">
      <c r="A39" t="str">
        <f>'Export Data'!X39&amp;", "&amp;'Export Data'!W39</f>
        <v>Rouse, Peyton</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(Family)</v>
      </c>
      <c r="C39" s="140"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(Family)</v>
      </c>
      <c r="D39" s="141" t="str">
        <f>IF(NOT(ISBLANK('Export Data'!AV39)),"Drive to Camp: "&amp;'Export Data'!AV39&amp;CHAR(10),"")&amp;IF(NOT(ISBLANK('Export Data'!AZ39)),"Drive Home: "&amp;'Export Data'!AZ39,"")&amp; 'Export Data'!BI39</f>
        <v/>
      </c>
      <c r="E39">
        <f>IF(I39="179 Adult","Goat",VLOOKUP(A39,Contacts!$A$1:$F$103,3))</f>
        <v>0</v>
      </c>
      <c r="F39" t="str">
        <f t="shared" si="1"/>
        <v>YYRou</v>
      </c>
      <c r="G39" t="str">
        <f>'Export Data'!AA39</f>
        <v>toddrouse@bex.net</v>
      </c>
      <c r="H39">
        <f>'Export Data'!Z39</f>
        <v>4192052667</v>
      </c>
      <c r="I39" t="str">
        <f>'Export Data'!Y39</f>
        <v>179 Youth</v>
      </c>
      <c r="J39" s="79">
        <v>43832.663194444445</v>
      </c>
    </row>
    <row r="40" spans="1:10" x14ac:dyDescent="0.25">
      <c r="A40" t="str">
        <f>'Export Data'!X40&amp;", "&amp;'Export Data'!W40</f>
        <v>King, Austin</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Has Ride (Family)</v>
      </c>
      <c r="C40" s="140"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Has Ride (Family)</v>
      </c>
      <c r="D40" s="141" t="str">
        <f>IF(NOT(ISBLANK('Export Data'!AV40)),"Drive to Camp: "&amp;'Export Data'!AV40&amp;CHAR(10),"")&amp;IF(NOT(ISBLANK('Export Data'!AZ40)),"Drive Home: "&amp;'Export Data'!AZ40,"")&amp; 'Export Data'!BI40</f>
        <v/>
      </c>
      <c r="E40" t="str">
        <f>IF(I40="179 Adult","Goat",VLOOKUP(A40,Contacts!$A$1:$F$103,3))</f>
        <v>Unassigned</v>
      </c>
      <c r="F40" t="str">
        <f t="shared" si="1"/>
        <v>YYKin</v>
      </c>
      <c r="G40" t="str">
        <f>'Export Data'!AA40</f>
        <v>Tclaudia401@yahoo.com</v>
      </c>
      <c r="H40">
        <f>'Export Data'!Z40</f>
        <v>2486154941</v>
      </c>
      <c r="I40" t="str">
        <f>'Export Data'!Y40</f>
        <v>179 Youth</v>
      </c>
      <c r="J40" s="79">
        <v>43832.663194444445</v>
      </c>
    </row>
    <row r="41" spans="1:10" x14ac:dyDescent="0.25">
      <c r="A41" t="str">
        <f>'Export Data'!X41&amp;", "&amp;'Export Data'!W41</f>
        <v>Cocagne, Arthur</v>
      </c>
      <c r="B41"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(Andrew Cocagne)</v>
      </c>
      <c r="C41" s="140"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Needs Ride</v>
      </c>
      <c r="D41" s="141" t="str">
        <f>IF(NOT(ISBLANK('Export Data'!AV41)),"Drive to Camp: "&amp;'Export Data'!AV41&amp;CHAR(10),"")&amp;IF(NOT(ISBLANK('Export Data'!AZ41)),"Drive Home: "&amp;'Export Data'!AZ41,"")&amp; 'Export Data'!BI41</f>
        <v/>
      </c>
      <c r="E41" t="str">
        <f>IF(I41="179 Adult","Goat",VLOOKUP(A41,Contacts!$A$1:$F$103,3))</f>
        <v>Paul Bunyan</v>
      </c>
      <c r="F41" t="str">
        <f t="shared" si="1"/>
        <v>YYCoc</v>
      </c>
      <c r="G41" t="str">
        <f>'Export Data'!AA41</f>
        <v>ecocagne@hotmail.com</v>
      </c>
      <c r="H41">
        <f>'Export Data'!Z41</f>
        <v>7342772676</v>
      </c>
      <c r="I41" t="str">
        <f>'Export Data'!Y41</f>
        <v>179 Youth</v>
      </c>
      <c r="J41" s="79">
        <v>43832.663194444445</v>
      </c>
    </row>
    <row r="42" spans="1:10" x14ac:dyDescent="0.25">
      <c r="A42" t="str">
        <f>'Export Data'!X42&amp;", "&amp;'Export Data'!W42</f>
        <v>SILVAGI, Frank Jr</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Has Ride (Family)</v>
      </c>
      <c r="C42" s="140"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Has Ride (Family)</v>
      </c>
      <c r="D42" s="141" t="str">
        <f>IF(NOT(ISBLANK('Export Data'!AV42)),"Drive to Camp: "&amp;'Export Data'!AV42&amp;CHAR(10),"")&amp;IF(NOT(ISBLANK('Export Data'!AZ42)),"Drive Home: "&amp;'Export Data'!AZ42,"")&amp; 'Export Data'!BI42</f>
        <v/>
      </c>
      <c r="E42">
        <f>IF(I42="179 Adult","Goat",VLOOKUP(A42,Contacts!$A$1:$F$103,3))</f>
        <v>0</v>
      </c>
      <c r="F42" t="str">
        <f t="shared" si="1"/>
        <v>YYSIL</v>
      </c>
      <c r="G42" t="str">
        <f>'Export Data'!AA42</f>
        <v>nettesilvagi@gmail.com</v>
      </c>
      <c r="H42">
        <f>'Export Data'!Z42</f>
        <v>2485952323</v>
      </c>
      <c r="I42" t="str">
        <f>'Export Data'!Y42</f>
        <v>179 Youth</v>
      </c>
      <c r="J42" s="79">
        <v>43832.663194444445</v>
      </c>
    </row>
    <row r="43" spans="1:10" x14ac:dyDescent="0.25">
      <c r="A43" t="str">
        <f>'Export Data'!X43&amp;", "&amp;'Export Data'!W43</f>
        <v>SILVAGI, Matt</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No Info</v>
      </c>
      <c r="C43" s="140"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No Info</v>
      </c>
      <c r="D43" s="141" t="str">
        <f>IF(NOT(ISBLANK('Export Data'!AV43)),"Drive to Camp: "&amp;'Export Data'!AV43&amp;CHAR(10),"")&amp;IF(NOT(ISBLANK('Export Data'!AZ43)),"Drive Home: "&amp;'Export Data'!AZ43,"")&amp; 'Export Data'!BI43</f>
        <v/>
      </c>
      <c r="E43" t="str">
        <f>IF(I43="179 Adult","Goat",VLOOKUP(A43,Contacts!$A$1:$F$103,3))</f>
        <v>Goat</v>
      </c>
      <c r="F43" t="str">
        <f t="shared" si="1"/>
        <v>AASIL</v>
      </c>
      <c r="G43" t="str">
        <f>'Export Data'!AA43</f>
        <v>nettesilvagi@gmail.com</v>
      </c>
      <c r="H43">
        <f>'Export Data'!Z43</f>
        <v>2485952323</v>
      </c>
      <c r="I43" t="str">
        <f>'Export Data'!Y43</f>
        <v>179 Adult</v>
      </c>
      <c r="J43" s="79">
        <v>43832.663194444445</v>
      </c>
    </row>
    <row r="44" spans="1:10" x14ac:dyDescent="0.25">
      <c r="A44" t="str">
        <f>'Export Data'!X44&amp;", "&amp;'Export Data'!W44</f>
        <v>Baca Mora, Said</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140"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141" t="str">
        <f>IF(NOT(ISBLANK('Export Data'!AV44)),"Drive to Camp: "&amp;'Export Data'!AV44&amp;CHAR(10),"")&amp;IF(NOT(ISBLANK('Export Data'!AZ44)),"Drive Home: "&amp;'Export Data'!AZ44,"")&amp; 'Export Data'!BI44</f>
        <v/>
      </c>
      <c r="E44" t="str">
        <f>IF(I44="179 Adult","Goat",VLOOKUP(A44,Contacts!$A$1:$F$103,3))</f>
        <v>Paul Bunyan</v>
      </c>
      <c r="F44" t="str">
        <f t="shared" si="1"/>
        <v>YYBac</v>
      </c>
      <c r="G44">
        <f>'Export Data'!AA44</f>
        <v>0</v>
      </c>
      <c r="H44">
        <f>'Export Data'!Z44</f>
        <v>0</v>
      </c>
      <c r="I44" t="str">
        <f>'Export Data'!Y44</f>
        <v>179 Youth</v>
      </c>
      <c r="J44" s="79">
        <v>43832.663194444445</v>
      </c>
    </row>
    <row r="45" spans="1:10" x14ac:dyDescent="0.25">
      <c r="A45" t="str">
        <f>'Export Data'!X45&amp;", "&amp;'Export Data'!W45</f>
        <v>Horiguchi, Kouta</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140"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Has Ride (Family)</v>
      </c>
      <c r="D45" s="141" t="str">
        <f>IF(NOT(ISBLANK('Export Data'!AV45)),"Drive to Camp: "&amp;'Export Data'!AV45&amp;CHAR(10),"")&amp;IF(NOT(ISBLANK('Export Data'!AZ45)),"Drive Home: "&amp;'Export Data'!AZ45,"")&amp; 'Export Data'!BI45</f>
        <v/>
      </c>
      <c r="E45" t="str">
        <f>IF(I45="179 Adult","Goat",VLOOKUP(A45,Contacts!$A$1:$F$103,3))</f>
        <v>Ax men</v>
      </c>
      <c r="F45" t="str">
        <f t="shared" si="1"/>
        <v>YYHor</v>
      </c>
      <c r="G45" t="str">
        <f>'Export Data'!AA45</f>
        <v>Koutahoriguchi0119@gmail.com</v>
      </c>
      <c r="H45">
        <f>'Export Data'!Z45</f>
        <v>2483254805</v>
      </c>
      <c r="I45" t="str">
        <f>'Export Data'!Y45</f>
        <v>179 Youth</v>
      </c>
      <c r="J45" s="79">
        <v>43832.663194444445</v>
      </c>
    </row>
    <row r="46" spans="1:10" x14ac:dyDescent="0.25">
      <c r="A46" t="str">
        <f>'Export Data'!X46&amp;", "&amp;'Export Data'!W46</f>
        <v>makowski, matt</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Has Ride (Family)</v>
      </c>
      <c r="C46" s="140"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Has Ride (Family)</v>
      </c>
      <c r="D46" s="141" t="str">
        <f>IF(NOT(ISBLANK('Export Data'!AV46)),"Drive to Camp: "&amp;'Export Data'!AV46&amp;CHAR(10),"")&amp;IF(NOT(ISBLANK('Export Data'!AZ46)),"Drive Home: "&amp;'Export Data'!AZ46,"")&amp; 'Export Data'!BI46</f>
        <v/>
      </c>
      <c r="E46">
        <f>IF(I46="179 Adult","Goat",VLOOKUP(A46,Contacts!$A$1:$F$103,3))</f>
        <v>0</v>
      </c>
      <c r="F46" t="str">
        <f t="shared" si="1"/>
        <v>YYmak</v>
      </c>
      <c r="G46" t="str">
        <f>'Export Data'!AA46</f>
        <v>MMakowski76@gmail.com</v>
      </c>
      <c r="H46">
        <f>'Export Data'!Z46</f>
        <v>2488406573</v>
      </c>
      <c r="I46" t="str">
        <f>'Export Data'!Y46</f>
        <v>179 Youth</v>
      </c>
      <c r="J46" s="79">
        <v>43832.663194444445</v>
      </c>
    </row>
    <row r="47" spans="1:10" x14ac:dyDescent="0.25">
      <c r="A47" t="str">
        <f>'Export Data'!X47&amp;", "&amp;'Export Data'!W47</f>
        <v>Ely, Christopher</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No Info</v>
      </c>
      <c r="C47" s="140"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No Info</v>
      </c>
      <c r="D47" s="141" t="str">
        <f>IF(NOT(ISBLANK('Export Data'!AV47)),"Drive to Camp: "&amp;'Export Data'!AV47&amp;CHAR(10),"")&amp;IF(NOT(ISBLANK('Export Data'!AZ47)),"Drive Home: "&amp;'Export Data'!AZ47,"")&amp; 'Export Data'!BI47</f>
        <v/>
      </c>
      <c r="E47" t="str">
        <f>IF(I47="179 Adult","Goat",VLOOKUP(A47,Contacts!$A$1:$F$103,3))</f>
        <v>Goat</v>
      </c>
      <c r="F47" t="str">
        <f t="shared" si="1"/>
        <v>AAEly</v>
      </c>
      <c r="G47" t="str">
        <f>'Export Data'!AA47</f>
        <v>chris.ely13@gmail.com</v>
      </c>
      <c r="H47">
        <f>'Export Data'!Z47</f>
        <v>2488805079</v>
      </c>
      <c r="I47" t="str">
        <f>'Export Data'!Y47</f>
        <v>179 Adult</v>
      </c>
      <c r="J47" s="79">
        <v>43832.663194444445</v>
      </c>
    </row>
    <row r="48" spans="1:10" x14ac:dyDescent="0.25">
      <c r="A48" t="str">
        <f>'Export Data'!X48&amp;", "&amp;'Export Data'!W48</f>
        <v>Rodrigues, Francisco</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Has Ride (Family)</v>
      </c>
      <c r="C48" s="140"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DRIVE 2</v>
      </c>
      <c r="D48" s="141" t="str">
        <f>IF(NOT(ISBLANK('Export Data'!AV48)),"Drive to Camp: "&amp;'Export Data'!AV48&amp;CHAR(10),"")&amp;IF(NOT(ISBLANK('Export Data'!AZ48)),"Drive Home: "&amp;'Export Data'!AZ48,"")&amp; 'Export Data'!BI48</f>
        <v/>
      </c>
      <c r="E48" t="str">
        <f>IF(I48="179 Adult","Goat",VLOOKUP(A48,Contacts!$A$1:$F$103,3))</f>
        <v>Paul Bunyan</v>
      </c>
      <c r="F48" t="str">
        <f t="shared" si="1"/>
        <v>YYRod</v>
      </c>
      <c r="G48" t="str">
        <f>'Export Data'!AA48</f>
        <v>rosemilli@hotmail.com</v>
      </c>
      <c r="H48">
        <f>'Export Data'!Z48</f>
        <v>2489904331</v>
      </c>
      <c r="I48" t="str">
        <f>'Export Data'!Y48</f>
        <v>179 Youth</v>
      </c>
      <c r="J48" s="79">
        <v>43832.663194444445</v>
      </c>
    </row>
    <row r="49" spans="1:10" x14ac:dyDescent="0.25">
      <c r="A49" t="str">
        <f>'Export Data'!X49&amp;", "&amp;'Export Data'!W49</f>
        <v>Cowell, Kent</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40"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(Family)</v>
      </c>
      <c r="D49" s="141" t="str">
        <f>IF(NOT(ISBLANK('Export Data'!AV49)),"Drive to Camp: "&amp;'Export Data'!AV49&amp;CHAR(10),"")&amp;IF(NOT(ISBLANK('Export Data'!AZ49)),"Drive Home: "&amp;'Export Data'!AZ49,"")&amp; 'Export Data'!BI49</f>
        <v/>
      </c>
      <c r="E49">
        <f>IF(I49="179 Adult","Goat",VLOOKUP(A49,Contacts!$A$1:$F$103,3))</f>
        <v>0</v>
      </c>
      <c r="F49" t="str">
        <f t="shared" si="1"/>
        <v>YYCow</v>
      </c>
      <c r="G49" t="str">
        <f>'Export Data'!AA49</f>
        <v>kentgcowell@gmail.com</v>
      </c>
      <c r="H49">
        <f>'Export Data'!Z49</f>
        <v>2489248952</v>
      </c>
      <c r="I49" t="str">
        <f>'Export Data'!Y49</f>
        <v>179 Youth</v>
      </c>
      <c r="J49" s="79">
        <v>43832.663194444445</v>
      </c>
    </row>
    <row r="50" spans="1:10" ht="39.6" x14ac:dyDescent="0.25">
      <c r="A50" t="str">
        <f>'Export Data'!X50&amp;", "&amp;'Export Data'!W50</f>
        <v>Phillips, Cameron</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Has Ride (Family)</v>
      </c>
      <c r="C50" s="140"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Has Ride (Family)</v>
      </c>
      <c r="D50" s="141" t="str">
        <f>IF(NOT(ISBLANK('Export Data'!AV50)),"Drive to Camp: "&amp;'Export Data'!AV50&amp;CHAR(10),"")&amp;IF(NOT(ISBLANK('Export Data'!AZ50)),"Drive Home: "&amp;'Export Data'!AZ50,"")&amp; 'Export Data'!BI50</f>
        <v/>
      </c>
      <c r="E50" t="str">
        <f>IF(I50="179 Adult","Goat",VLOOKUP(A50,Contacts!$A$1:$F$103,3))</f>
        <v>Unassigned</v>
      </c>
      <c r="F50" t="str">
        <f t="shared" si="1"/>
        <v>YYPhi</v>
      </c>
      <c r="G50" t="str">
        <f>'Export Data'!AA50</f>
        <v>dan@danfire.com</v>
      </c>
      <c r="H50">
        <f>'Export Data'!Z50</f>
        <v>7345581458</v>
      </c>
      <c r="I50" t="str">
        <f>'Export Data'!Y50</f>
        <v>179 Youth</v>
      </c>
      <c r="J50" s="79">
        <v>43832.663194444445</v>
      </c>
    </row>
    <row r="51" spans="1:10" x14ac:dyDescent="0.25">
      <c r="A51" t="str">
        <f>'Export Data'!X51&amp;", "&amp;'Export Data'!W51</f>
        <v>Kenna, Tyler</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40"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Has Ride (Family)</v>
      </c>
      <c r="D51" s="141" t="str">
        <f>IF(NOT(ISBLANK('Export Data'!AV51)),"Drive to Camp: "&amp;'Export Data'!AV51&amp;CHAR(10),"")&amp;IF(NOT(ISBLANK('Export Data'!AZ51)),"Drive Home: "&amp;'Export Data'!AZ51,"")&amp; 'Export Data'!BI51</f>
        <v/>
      </c>
      <c r="E51" t="str">
        <f>IF(I51="179 Adult","Goat",VLOOKUP(A51,Contacts!$A$1:$F$103,3))</f>
        <v>Unassigned</v>
      </c>
      <c r="F51" t="str">
        <f t="shared" si="1"/>
        <v>YYKen</v>
      </c>
      <c r="G51">
        <f>'Export Data'!AA51</f>
        <v>0</v>
      </c>
      <c r="H51">
        <f>'Export Data'!Z51</f>
        <v>0</v>
      </c>
      <c r="I51" t="str">
        <f>'Export Data'!Y51</f>
        <v>179 Youth</v>
      </c>
      <c r="J51" s="79">
        <v>43832.663194444445</v>
      </c>
    </row>
    <row r="52" spans="1:10" x14ac:dyDescent="0.25">
      <c r="A52" t="str">
        <f>'Export Data'!X52&amp;", "&amp;'Export Data'!W52</f>
        <v>Perinpanayagam, Jeremy</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DRIVE 2</v>
      </c>
      <c r="C52" s="140"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DRIVE 2</v>
      </c>
      <c r="D52" s="141" t="str">
        <f>IF(NOT(ISBLANK('Export Data'!AV52)),"Drive to Camp: "&amp;'Export Data'!AV52&amp;CHAR(10),"")&amp;IF(NOT(ISBLANK('Export Data'!AZ52)),"Drive Home: "&amp;'Export Data'!AZ52,"")&amp; 'Export Data'!BI52</f>
        <v/>
      </c>
      <c r="E52" t="str">
        <f>IF(I52="179 Adult","Goat",VLOOKUP(A52,Contacts!$A$1:$F$103,3))</f>
        <v>Junior Assistant SM</v>
      </c>
      <c r="F52" t="str">
        <f t="shared" si="1"/>
        <v>YYPer</v>
      </c>
      <c r="G52">
        <f>'Export Data'!AA52</f>
        <v>0</v>
      </c>
      <c r="H52">
        <f>'Export Data'!Z52</f>
        <v>0</v>
      </c>
      <c r="I52" t="str">
        <f>'Export Data'!Y52</f>
        <v>179 Youth</v>
      </c>
      <c r="J52" s="79">
        <v>43832.663194444445</v>
      </c>
    </row>
    <row r="53" spans="1:10" x14ac:dyDescent="0.25">
      <c r="A53" t="str">
        <f>'Export Data'!X53&amp;", "&amp;'Export Data'!W53</f>
        <v>Ryan, Liam</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Has Ride (Chuck Leckenby)</v>
      </c>
      <c r="C53" s="140"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Has Ride (Bill Ryan)</v>
      </c>
      <c r="D53" s="141" t="str">
        <f>IF(NOT(ISBLANK('Export Data'!AV53)),"Drive to Camp: "&amp;'Export Data'!AV53&amp;CHAR(10),"")&amp;IF(NOT(ISBLANK('Export Data'!AZ53)),"Drive Home: "&amp;'Export Data'!AZ53,"")&amp; 'Export Data'!BI53</f>
        <v/>
      </c>
      <c r="E53">
        <f>IF(I53="179 Adult","Goat",VLOOKUP(A53,Contacts!$A$1:$F$103,3))</f>
        <v>0</v>
      </c>
      <c r="F53" t="str">
        <f t="shared" si="1"/>
        <v>YYRya</v>
      </c>
      <c r="G53" t="str">
        <f>'Export Data'!AA53</f>
        <v>wpryan3@gmail.com</v>
      </c>
      <c r="H53">
        <f>'Export Data'!Z53</f>
        <v>2487522928</v>
      </c>
      <c r="I53" t="str">
        <f>'Export Data'!Y53</f>
        <v>179 Youth</v>
      </c>
      <c r="J53" s="79">
        <v>43832.663194444445</v>
      </c>
    </row>
    <row r="54" spans="1:10" x14ac:dyDescent="0.25">
      <c r="A54" t="str">
        <f>'Export Data'!X54&amp;", "&amp;'Export Data'!W54</f>
        <v>Albanese, Frank</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No Info</v>
      </c>
      <c r="C54" s="140"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No Info</v>
      </c>
      <c r="D54" s="141" t="str">
        <f>IF(NOT(ISBLANK('Export Data'!AV54)),"Drive to Camp: "&amp;'Export Data'!AV54&amp;CHAR(10),"")&amp;IF(NOT(ISBLANK('Export Data'!AZ54)),"Drive Home: "&amp;'Export Data'!AZ54,"")&amp; 'Export Data'!BI54</f>
        <v/>
      </c>
      <c r="E54" t="str">
        <f>IF(I54="179 Adult","Goat",VLOOKUP(A54,Contacts!$A$1:$F$103,3))</f>
        <v>Goat</v>
      </c>
      <c r="F54" t="str">
        <f t="shared" si="1"/>
        <v>AAAlb</v>
      </c>
      <c r="G54" t="str">
        <f>'Export Data'!AA54</f>
        <v>frank.albanese@me.com</v>
      </c>
      <c r="H54">
        <f>'Export Data'!Z54</f>
        <v>2488353606</v>
      </c>
      <c r="I54" t="str">
        <f>'Export Data'!Y54</f>
        <v>179 Adult</v>
      </c>
      <c r="J54" s="79">
        <v>43832.663194444445</v>
      </c>
    </row>
    <row r="55" spans="1:10" ht="26.4" x14ac:dyDescent="0.25">
      <c r="A55" t="str">
        <f>'Export Data'!X55&amp;", "&amp;'Export Data'!W55</f>
        <v>Albanese, Jonathan</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Has Ride (Family)</v>
      </c>
      <c r="C55" s="140"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Has Ride (Family)</v>
      </c>
      <c r="D55" s="141" t="str">
        <f>IF(NOT(ISBLANK('Export Data'!AV55)),"Drive to Camp: "&amp;'Export Data'!AV55&amp;CHAR(10),"")&amp;IF(NOT(ISBLANK('Export Data'!AZ55)),"Drive Home: "&amp;'Export Data'!AZ55,"")&amp; 'Export Data'!BI55</f>
        <v/>
      </c>
      <c r="E55" t="e">
        <f>IF(I55="179 Adult","Goat",VLOOKUP(A55,Contacts!$A$1:$F$103,3))</f>
        <v>#N/A</v>
      </c>
      <c r="F55" t="str">
        <f t="shared" si="1"/>
        <v>YYAlb</v>
      </c>
      <c r="G55" t="str">
        <f>'Export Data'!AA55</f>
        <v>frank.albanese@me.com</v>
      </c>
      <c r="H55">
        <f>'Export Data'!Z55</f>
        <v>2485951883</v>
      </c>
      <c r="I55" t="str">
        <f>'Export Data'!Y55</f>
        <v>179 Youth</v>
      </c>
      <c r="J55" s="79">
        <v>43832.663194444445</v>
      </c>
    </row>
    <row r="56" spans="1:10" x14ac:dyDescent="0.25">
      <c r="A56" t="str">
        <f>'Export Data'!X56&amp;", "&amp;'Export Data'!W56</f>
        <v>Albanese, Nathan</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Has Ride (Family)</v>
      </c>
      <c r="C56" s="140"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Has Ride (Family)</v>
      </c>
      <c r="D56" s="141" t="str">
        <f>IF(NOT(ISBLANK('Export Data'!AV56)),"Drive to Camp: "&amp;'Export Data'!AV56&amp;CHAR(10),"")&amp;IF(NOT(ISBLANK('Export Data'!AZ56)),"Drive Home: "&amp;'Export Data'!AZ56,"")&amp; 'Export Data'!BI56</f>
        <v/>
      </c>
      <c r="E56" t="e">
        <f>IF(I56="179 Adult","Goat",VLOOKUP(A56,Contacts!$A$1:$F$103,3))</f>
        <v>#N/A</v>
      </c>
      <c r="F56" t="str">
        <f t="shared" si="1"/>
        <v>YYAlb</v>
      </c>
      <c r="G56" t="str">
        <f>'Export Data'!AA56</f>
        <v>nathan.albanese@icloud.com</v>
      </c>
      <c r="H56">
        <f>'Export Data'!Z56</f>
        <v>2485951883</v>
      </c>
      <c r="I56" t="str">
        <f>'Export Data'!Y56</f>
        <v>179 Youth</v>
      </c>
      <c r="J56" s="79">
        <v>43832.663194444445</v>
      </c>
    </row>
    <row r="57" spans="1:10" x14ac:dyDescent="0.25">
      <c r="A57" t="str">
        <f>'Export Data'!X57&amp;", "&amp;'Export Data'!W57</f>
        <v xml:space="preserve">, </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No Info</v>
      </c>
      <c r="C57" s="140"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No Info</v>
      </c>
      <c r="D57" s="141" t="str">
        <f>IF(NOT(ISBLANK('Export Data'!AV57)),"Drive to Camp: "&amp;'Export Data'!AV57&amp;CHAR(10),"")&amp;IF(NOT(ISBLANK('Export Data'!AZ57)),"Drive Home: "&amp;'Export Data'!AZ57,"")&amp; 'Export Data'!BI57</f>
        <v/>
      </c>
      <c r="E57" t="e">
        <f>IF(I57="179 Adult","Goat",VLOOKUP(A57,Contacts!$A$1:$F$103,3))</f>
        <v>#N/A</v>
      </c>
      <c r="F57" t="str">
        <f t="shared" si="1"/>
        <v xml:space="preserve">YY, </v>
      </c>
      <c r="G57">
        <f>'Export Data'!AA57</f>
        <v>0</v>
      </c>
      <c r="H57">
        <f>'Export Data'!Z57</f>
        <v>0</v>
      </c>
      <c r="I57">
        <f>'Export Data'!Y57</f>
        <v>0</v>
      </c>
      <c r="J57" s="79">
        <v>43832.663194444445</v>
      </c>
    </row>
    <row r="58" spans="1:10" x14ac:dyDescent="0.25">
      <c r="A58" t="str">
        <f>'Export Data'!X58&amp;", "&amp;'Export Data'!W58</f>
        <v xml:space="preserve">, </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No Info</v>
      </c>
      <c r="C58" s="140"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No Info</v>
      </c>
      <c r="D58" s="141" t="str">
        <f>IF(NOT(ISBLANK('Export Data'!AV58)),"Drive to Camp: "&amp;'Export Data'!AV58&amp;CHAR(10),"")&amp;IF(NOT(ISBLANK('Export Data'!AZ58)),"Drive Home: "&amp;'Export Data'!AZ58,"")&amp; 'Export Data'!BI58</f>
        <v/>
      </c>
      <c r="E58" t="e">
        <f>IF(I58="179 Adult","Goat",VLOOKUP(A58,Contacts!$A$1:$F$103,3))</f>
        <v>#N/A</v>
      </c>
      <c r="F58" t="str">
        <f t="shared" si="1"/>
        <v xml:space="preserve">YY, </v>
      </c>
      <c r="G58">
        <f>'Export Data'!AA58</f>
        <v>0</v>
      </c>
      <c r="H58">
        <f>'Export Data'!Z58</f>
        <v>0</v>
      </c>
      <c r="I58">
        <f>'Export Data'!Y58</f>
        <v>0</v>
      </c>
      <c r="J58" s="79">
        <v>43832.663194444445</v>
      </c>
    </row>
    <row r="59" spans="1:10" x14ac:dyDescent="0.25">
      <c r="A59" t="str">
        <f>'Export Data'!X59&amp;", "&amp;'Export Data'!W59</f>
        <v xml:space="preserve">, </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40"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41" t="str">
        <f>IF(NOT(ISBLANK('Export Data'!AV59)),"Drive to Camp: "&amp;'Export Data'!AV59&amp;CHAR(10),"")&amp;IF(NOT(ISBLANK('Export Data'!AZ59)),"Drive Home: "&amp;'Export Data'!AZ59,"")&amp; 'Export Data'!BI59</f>
        <v/>
      </c>
      <c r="E59" t="e">
        <f>IF(I59="179 Adult","Goat",VLOOKUP(A59,Contacts!$A$1:$F$103,3))</f>
        <v>#N/A</v>
      </c>
      <c r="F59" t="str">
        <f t="shared" si="1"/>
        <v xml:space="preserve">YY, </v>
      </c>
      <c r="G59">
        <f>'Export Data'!AA59</f>
        <v>0</v>
      </c>
      <c r="H59">
        <f>'Export Data'!Z59</f>
        <v>0</v>
      </c>
      <c r="I59">
        <f>'Export Data'!Y59</f>
        <v>0</v>
      </c>
      <c r="J59" s="79">
        <v>43832.663194444445</v>
      </c>
    </row>
    <row r="60" spans="1:10" x14ac:dyDescent="0.25">
      <c r="A60" t="str">
        <f>'Export Data'!X60&amp;", "&amp;'Export Data'!W60</f>
        <v xml:space="preserve">, </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No Info</v>
      </c>
      <c r="C60" s="140"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No Info</v>
      </c>
      <c r="D60" s="141" t="str">
        <f>IF(NOT(ISBLANK('Export Data'!AV60)),"Drive to Camp: "&amp;'Export Data'!AV60&amp;CHAR(10),"")&amp;IF(NOT(ISBLANK('Export Data'!AZ60)),"Drive Home: "&amp;'Export Data'!AZ60,"")&amp; 'Export Data'!BI60</f>
        <v/>
      </c>
      <c r="E60" t="e">
        <f>IF(I60="179 Adult","Goat",VLOOKUP(A60,Contacts!$A$1:$F$103,3))</f>
        <v>#N/A</v>
      </c>
      <c r="F60" t="str">
        <f t="shared" si="1"/>
        <v xml:space="preserve">YY, </v>
      </c>
      <c r="G60">
        <f>'Export Data'!AA60</f>
        <v>0</v>
      </c>
      <c r="H60">
        <f>'Export Data'!Z60</f>
        <v>0</v>
      </c>
      <c r="I60">
        <f>'Export Data'!Y60</f>
        <v>0</v>
      </c>
      <c r="J60" s="79">
        <v>43832.663194444445</v>
      </c>
    </row>
    <row r="61" spans="1:10" x14ac:dyDescent="0.25">
      <c r="A61" t="str">
        <f>'Export Data'!X61&amp;", "&amp;'Export Data'!W61</f>
        <v xml:space="preserve">, </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No Info</v>
      </c>
      <c r="C61" s="140"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No Info</v>
      </c>
      <c r="D61" s="141" t="str">
        <f>IF(NOT(ISBLANK('Export Data'!AV61)),"Drive to Camp: "&amp;'Export Data'!AV61&amp;CHAR(10),"")&amp;IF(NOT(ISBLANK('Export Data'!AZ61)),"Drive Home: "&amp;'Export Data'!AZ61,"")&amp; 'Export Data'!BI61</f>
        <v/>
      </c>
      <c r="E61" t="e">
        <f>IF(I61="179 Adult","Goat",VLOOKUP(A61,Contacts!$A$1:$F$103,3))</f>
        <v>#N/A</v>
      </c>
      <c r="F61" t="str">
        <f t="shared" si="1"/>
        <v xml:space="preserve">YY, </v>
      </c>
      <c r="G61">
        <f>'Export Data'!AA61</f>
        <v>0</v>
      </c>
      <c r="H61">
        <f>'Export Data'!Z61</f>
        <v>0</v>
      </c>
      <c r="I61">
        <f>'Export Data'!Y61</f>
        <v>0</v>
      </c>
      <c r="J61" s="79">
        <v>43832.663194444445</v>
      </c>
    </row>
    <row r="62" spans="1:10" ht="39.6" x14ac:dyDescent="0.25">
      <c r="A62" t="str">
        <f>'Export Data'!X62&amp;", "&amp;'Export Data'!W62</f>
        <v xml:space="preserve">, </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No Info</v>
      </c>
      <c r="C62" s="140"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No Info</v>
      </c>
      <c r="D62" s="141" t="str">
        <f>IF(NOT(ISBLANK('Export Data'!AV62)),"Drive to Camp: "&amp;'Export Data'!AV62&amp;CHAR(10),"")&amp;IF(NOT(ISBLANK('Export Data'!AZ62)),"Drive Home: "&amp;'Export Data'!AZ62,"")&amp; 'Export Data'!BI62</f>
        <v/>
      </c>
      <c r="E62" t="e">
        <f>IF(I62="179 Adult","Goat",VLOOKUP(A62,Contacts!$A$1:$F$103,3))</f>
        <v>#N/A</v>
      </c>
      <c r="F62" t="str">
        <f t="shared" si="1"/>
        <v xml:space="preserve">YY, </v>
      </c>
      <c r="G62">
        <f>'Export Data'!AA62</f>
        <v>0</v>
      </c>
      <c r="H62">
        <f>'Export Data'!Z62</f>
        <v>0</v>
      </c>
      <c r="I62">
        <f>'Export Data'!Y62</f>
        <v>0</v>
      </c>
      <c r="J62" s="79">
        <v>43832.663194444445</v>
      </c>
    </row>
    <row r="63" spans="1:10" x14ac:dyDescent="0.25">
      <c r="A63" t="str">
        <f>'Export Data'!X63&amp;", "&amp;'Export Data'!W63</f>
        <v xml:space="preserve">, </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40"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41" t="str">
        <f>IF(NOT(ISBLANK('Export Data'!AV63)),"Drive to Camp: "&amp;'Export Data'!AV63&amp;CHAR(10),"")&amp;IF(NOT(ISBLANK('Export Data'!AZ63)),"Drive Home: "&amp;'Export Data'!AZ63,"")&amp; 'Export Data'!BI63</f>
        <v/>
      </c>
      <c r="E63" t="e">
        <f>IF(I63="179 Adult","Goat",VLOOKUP(A63,Contacts!$A$1:$F$103,3))</f>
        <v>#N/A</v>
      </c>
      <c r="F63" t="str">
        <f t="shared" si="1"/>
        <v xml:space="preserve">YY, </v>
      </c>
      <c r="G63">
        <f>'Export Data'!AA63</f>
        <v>0</v>
      </c>
      <c r="H63">
        <f>'Export Data'!Z63</f>
        <v>0</v>
      </c>
      <c r="I63">
        <f>'Export Data'!Y63</f>
        <v>0</v>
      </c>
      <c r="J63" s="79">
        <v>43832.663194444445</v>
      </c>
    </row>
    <row r="64" spans="1:10" x14ac:dyDescent="0.25">
      <c r="A64" t="str">
        <f>'Export Data'!X64&amp;", "&amp;'Export Data'!W64</f>
        <v xml:space="preserve">, </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No Info</v>
      </c>
      <c r="C64" s="140"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No Info</v>
      </c>
      <c r="D64" s="141" t="str">
        <f>IF(NOT(ISBLANK('Export Data'!AV64)),"Drive to Camp: "&amp;'Export Data'!AV64&amp;CHAR(10),"")&amp;IF(NOT(ISBLANK('Export Data'!AZ64)),"Drive Home: "&amp;'Export Data'!AZ64,"")&amp; 'Export Data'!BI64</f>
        <v/>
      </c>
      <c r="E64" t="e">
        <f>IF(I64="179 Adult","Goat",VLOOKUP(A64,Contacts!$A$1:$F$103,3))</f>
        <v>#N/A</v>
      </c>
      <c r="F64" t="str">
        <f t="shared" si="1"/>
        <v xml:space="preserve">YY, </v>
      </c>
      <c r="G64">
        <f>'Export Data'!AA64</f>
        <v>0</v>
      </c>
      <c r="H64">
        <f>'Export Data'!Z64</f>
        <v>0</v>
      </c>
      <c r="I64">
        <f>'Export Data'!Y64</f>
        <v>0</v>
      </c>
      <c r="J64" s="79">
        <v>43832.663194444445</v>
      </c>
    </row>
    <row r="65" spans="1:10" x14ac:dyDescent="0.25">
      <c r="A65" t="str">
        <f>'Export Data'!X65&amp;", "&amp;'Export Data'!W65</f>
        <v xml:space="preserve">, </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No Info</v>
      </c>
      <c r="C65" s="140"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No Info</v>
      </c>
      <c r="D65" s="141" t="str">
        <f>IF(NOT(ISBLANK('Export Data'!AV65)),"Drive to Camp: "&amp;'Export Data'!AV65&amp;CHAR(10),"")&amp;IF(NOT(ISBLANK('Export Data'!AZ65)),"Drive Home: "&amp;'Export Data'!AZ65,"")&amp; 'Export Data'!BI65</f>
        <v/>
      </c>
      <c r="E65" t="e">
        <f>IF(I65="179 Adult","Goat",VLOOKUP(A65,Contacts!$A$1:$F$103,3))</f>
        <v>#N/A</v>
      </c>
      <c r="F65" t="str">
        <f t="shared" si="1"/>
        <v xml:space="preserve">YY, </v>
      </c>
      <c r="G65">
        <f>'Export Data'!AA65</f>
        <v>0</v>
      </c>
      <c r="H65">
        <f>'Export Data'!Z65</f>
        <v>0</v>
      </c>
      <c r="I65">
        <f>'Export Data'!Y65</f>
        <v>0</v>
      </c>
      <c r="J65" s="79">
        <v>43832.663194444445</v>
      </c>
    </row>
    <row r="66" spans="1:10" x14ac:dyDescent="0.25">
      <c r="A66" t="str">
        <f>'Export Data'!X66&amp;", "&amp;'Export Data'!W66</f>
        <v xml:space="preserve">, </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40"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41" t="str">
        <f>IF(NOT(ISBLANK('Export Data'!AV66)),"Drive to Camp: "&amp;'Export Data'!AV66&amp;CHAR(10),"")&amp;IF(NOT(ISBLANK('Export Data'!AZ66)),"Drive Home: "&amp;'Export Data'!AZ66,"")&amp; 'Export Data'!BI66</f>
        <v/>
      </c>
      <c r="E66" t="e">
        <f>IF(I66="179 Adult","Goat",VLOOKUP(A66,Contacts!$A$1:$F$103,3))</f>
        <v>#N/A</v>
      </c>
      <c r="F66" t="str">
        <f t="shared" si="1"/>
        <v xml:space="preserve">YY, </v>
      </c>
      <c r="G66">
        <f>'Export Data'!AA66</f>
        <v>0</v>
      </c>
      <c r="H66">
        <f>'Export Data'!Z66</f>
        <v>0</v>
      </c>
      <c r="I66">
        <f>'Export Data'!Y66</f>
        <v>0</v>
      </c>
      <c r="J66" s="79">
        <v>43832.663194444445</v>
      </c>
    </row>
    <row r="67" spans="1:10" x14ac:dyDescent="0.25">
      <c r="A67" t="str">
        <f>'Export Data'!X67&amp;", "&amp;'Export Data'!W67</f>
        <v xml:space="preserve">, </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40"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41" t="str">
        <f>IF(NOT(ISBLANK('Export Data'!AV67)),"Drive to Camp: "&amp;'Export Data'!AV67&amp;CHAR(10),"")&amp;IF(NOT(ISBLANK('Export Data'!AZ67)),"Drive Home: "&amp;'Export Data'!AZ67,"")&amp; 'Export Data'!BI67</f>
        <v/>
      </c>
      <c r="E67" t="e">
        <f>IF(I67="179 Adult","Goat",VLOOKUP(A67,Contacts!$A$1:$F$103,3))</f>
        <v>#N/A</v>
      </c>
      <c r="F67" t="str">
        <f t="shared" ref="F67:F124" si="2">IF(I67="179 Adult","AA"&amp;LEFT(A67,3),IF(I67="179 Sibling","SS"&amp;LEFT(A67,3),"YY"&amp;LEFT(A67,3)))</f>
        <v xml:space="preserve">YY, </v>
      </c>
      <c r="G67">
        <f>'Export Data'!AA67</f>
        <v>0</v>
      </c>
      <c r="H67">
        <f>'Export Data'!Z67</f>
        <v>0</v>
      </c>
      <c r="I67">
        <f>'Export Data'!Y67</f>
        <v>0</v>
      </c>
      <c r="J67" s="79">
        <v>43832.663194444445</v>
      </c>
    </row>
    <row r="68" spans="1:10" x14ac:dyDescent="0.25">
      <c r="A68" t="str">
        <f>'Export Data'!X68&amp;", "&amp;'Export Data'!W68</f>
        <v xml:space="preserve">, </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40"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41" t="str">
        <f>IF(NOT(ISBLANK('Export Data'!AV68)),"Drive to Camp: "&amp;'Export Data'!AV68&amp;CHAR(10),"")&amp;IF(NOT(ISBLANK('Export Data'!AZ68)),"Drive Home: "&amp;'Export Data'!AZ68,"")&amp; 'Export Data'!BI68</f>
        <v/>
      </c>
      <c r="E68" t="e">
        <f>IF(I68="179 Adult","Goat",VLOOKUP(A68,Contacts!$A$1:$F$103,3))</f>
        <v>#N/A</v>
      </c>
      <c r="F68" t="str">
        <f t="shared" si="2"/>
        <v xml:space="preserve">YY, </v>
      </c>
      <c r="G68">
        <f>'Export Data'!AA68</f>
        <v>0</v>
      </c>
      <c r="H68">
        <f>'Export Data'!Z68</f>
        <v>0</v>
      </c>
      <c r="I68">
        <f>'Export Data'!Y68</f>
        <v>0</v>
      </c>
      <c r="J68" s="79">
        <v>43832.663194444445</v>
      </c>
    </row>
    <row r="69" spans="1:10" x14ac:dyDescent="0.25">
      <c r="A69" t="str">
        <f>'Export Data'!X69&amp;", "&amp;'Export Data'!W69</f>
        <v xml:space="preserve">, </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40"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41" t="str">
        <f>IF(NOT(ISBLANK('Export Data'!AV69)),"Drive to Camp: "&amp;'Export Data'!AV69&amp;CHAR(10),"")&amp;IF(NOT(ISBLANK('Export Data'!AZ69)),"Drive Home: "&amp;'Export Data'!AZ69,"")&amp; 'Export Data'!BI69</f>
        <v/>
      </c>
      <c r="E69" t="e">
        <f>IF(I69="179 Adult","Goat",VLOOKUP(A69,Contacts!$A$1:$F$103,3))</f>
        <v>#N/A</v>
      </c>
      <c r="F69" t="str">
        <f t="shared" si="2"/>
        <v xml:space="preserve">YY, </v>
      </c>
      <c r="G69">
        <f>'Export Data'!AA69</f>
        <v>0</v>
      </c>
      <c r="H69">
        <f>'Export Data'!Z69</f>
        <v>0</v>
      </c>
      <c r="I69">
        <f>'Export Data'!Y69</f>
        <v>0</v>
      </c>
      <c r="J69" s="79">
        <v>43832.663194444445</v>
      </c>
    </row>
    <row r="70" spans="1:10" x14ac:dyDescent="0.25">
      <c r="A70" t="str">
        <f>'Export Data'!X70&amp;", "&amp;'Export Data'!W70</f>
        <v xml:space="preserve">, </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40"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41" t="str">
        <f>IF(NOT(ISBLANK('Export Data'!AV70)),"Drive to Camp: "&amp;'Export Data'!AV70&amp;CHAR(10),"")&amp;IF(NOT(ISBLANK('Export Data'!AZ70)),"Drive Home: "&amp;'Export Data'!AZ70,"")&amp; 'Export Data'!BI70</f>
        <v/>
      </c>
      <c r="E70" t="e">
        <f>IF(I70="179 Adult","Goat",VLOOKUP(A70,Contacts!$A$1:$F$103,3))</f>
        <v>#N/A</v>
      </c>
      <c r="F70" t="str">
        <f t="shared" si="2"/>
        <v xml:space="preserve">YY, </v>
      </c>
      <c r="G70">
        <f>'Export Data'!AA70</f>
        <v>0</v>
      </c>
      <c r="H70">
        <f>'Export Data'!Z70</f>
        <v>0</v>
      </c>
      <c r="I70">
        <f>'Export Data'!Y70</f>
        <v>0</v>
      </c>
      <c r="J70" s="79">
        <v>43832.663194444445</v>
      </c>
    </row>
    <row r="71" spans="1:10" x14ac:dyDescent="0.25">
      <c r="A71" t="str">
        <f>'Export Data'!X71&amp;", "&amp;'Export Data'!W71</f>
        <v xml:space="preserve">, </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40"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41" t="str">
        <f>IF(NOT(ISBLANK('Export Data'!AV71)),"Drive to Camp: "&amp;'Export Data'!AV71&amp;CHAR(10),"")&amp;IF(NOT(ISBLANK('Export Data'!AZ71)),"Drive Home: "&amp;'Export Data'!AZ71,"")&amp; 'Export Data'!BI71</f>
        <v/>
      </c>
      <c r="E71" t="e">
        <f>IF(I71="179 Adult","Goat",VLOOKUP(A71,Contacts!$A$1:$F$103,3))</f>
        <v>#N/A</v>
      </c>
      <c r="F71" t="str">
        <f t="shared" si="2"/>
        <v xml:space="preserve">YY, </v>
      </c>
      <c r="G71">
        <f>'Export Data'!AA71</f>
        <v>0</v>
      </c>
      <c r="H71">
        <f>'Export Data'!Z71</f>
        <v>0</v>
      </c>
      <c r="I71">
        <f>'Export Data'!Y71</f>
        <v>0</v>
      </c>
      <c r="J71" s="79">
        <v>43832.663194444445</v>
      </c>
    </row>
    <row r="72" spans="1:10" x14ac:dyDescent="0.25">
      <c r="A72" t="str">
        <f>'Export Data'!X72&amp;", "&amp;'Export Data'!W72</f>
        <v xml:space="preserve">, </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40"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41" t="str">
        <f>IF(NOT(ISBLANK('Export Data'!AV72)),"Drive to Camp: "&amp;'Export Data'!AV72&amp;CHAR(10),"")&amp;IF(NOT(ISBLANK('Export Data'!AZ72)),"Drive Home: "&amp;'Export Data'!AZ72,"")&amp; 'Export Data'!BI72</f>
        <v/>
      </c>
      <c r="E72" t="e">
        <f>IF(I72="179 Adult","Goat",VLOOKUP(A72,Contacts!$A$1:$F$103,3))</f>
        <v>#N/A</v>
      </c>
      <c r="F72" t="str">
        <f t="shared" si="2"/>
        <v xml:space="preserve">YY, </v>
      </c>
      <c r="G72">
        <f>'Export Data'!AA72</f>
        <v>0</v>
      </c>
      <c r="H72">
        <f>'Export Data'!Z72</f>
        <v>0</v>
      </c>
      <c r="I72">
        <f>'Export Data'!Y72</f>
        <v>0</v>
      </c>
      <c r="J72" s="79">
        <v>43832.663194444445</v>
      </c>
    </row>
    <row r="73" spans="1:10" x14ac:dyDescent="0.25">
      <c r="A73" t="str">
        <f>'Export Data'!X73&amp;", "&amp;'Export Data'!W73</f>
        <v xml:space="preserve">, </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40"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41" t="str">
        <f>IF(NOT(ISBLANK('Export Data'!AV73)),"Drive to Camp: "&amp;'Export Data'!AV73&amp;CHAR(10),"")&amp;IF(NOT(ISBLANK('Export Data'!AZ73)),"Drive Home: "&amp;'Export Data'!AZ73,"")&amp; 'Export Data'!BI73</f>
        <v/>
      </c>
      <c r="E73" t="e">
        <f>IF(I73="179 Adult","Goat",VLOOKUP(A73,Contacts!$A$1:$F$103,3))</f>
        <v>#N/A</v>
      </c>
      <c r="F73" t="str">
        <f t="shared" si="2"/>
        <v xml:space="preserve">YY, </v>
      </c>
      <c r="G73">
        <f>'Export Data'!AA73</f>
        <v>0</v>
      </c>
      <c r="H73">
        <f>'Export Data'!Z73</f>
        <v>0</v>
      </c>
      <c r="I73">
        <f>'Export Data'!Y73</f>
        <v>0</v>
      </c>
      <c r="J73" s="79">
        <v>43832.663194444445</v>
      </c>
    </row>
    <row r="74" spans="1:10" x14ac:dyDescent="0.25">
      <c r="A74" t="str">
        <f>'Export Data'!X74&amp;", "&amp;'Export Data'!W74</f>
        <v xml:space="preserve">, </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40"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41" t="str">
        <f>IF(NOT(ISBLANK('Export Data'!AV74)),"Drive to Camp: "&amp;'Export Data'!AV74&amp;CHAR(10),"")&amp;IF(NOT(ISBLANK('Export Data'!AZ74)),"Drive Home: "&amp;'Export Data'!AZ74,"")&amp; 'Export Data'!BI74</f>
        <v/>
      </c>
      <c r="E74" t="e">
        <f>IF(I74="179 Adult","Goat",VLOOKUP(A74,Contacts!$A$1:$F$103,3))</f>
        <v>#N/A</v>
      </c>
      <c r="F74" t="str">
        <f t="shared" si="2"/>
        <v xml:space="preserve">YY, </v>
      </c>
      <c r="G74">
        <f>'Export Data'!AA74</f>
        <v>0</v>
      </c>
      <c r="H74">
        <f>'Export Data'!Z74</f>
        <v>0</v>
      </c>
      <c r="I74">
        <f>'Export Data'!Y74</f>
        <v>0</v>
      </c>
      <c r="J74" s="79">
        <v>43832.663194444445</v>
      </c>
    </row>
    <row r="75" spans="1:10" x14ac:dyDescent="0.25">
      <c r="A75" t="str">
        <f>'Export Data'!X75&amp;", "&amp;'Export Data'!W75</f>
        <v xml:space="preserve">, </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40"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41" t="str">
        <f>IF(NOT(ISBLANK('Export Data'!AV75)),"Drive to Camp: "&amp;'Export Data'!AV75&amp;CHAR(10),"")&amp;IF(NOT(ISBLANK('Export Data'!AZ75)),"Drive Home: "&amp;'Export Data'!AZ75,"")&amp; 'Export Data'!BI75</f>
        <v/>
      </c>
      <c r="E75" t="e">
        <f>IF(I75="179 Adult","Goat",VLOOKUP(A75,Contacts!$A$1:$F$103,3))</f>
        <v>#N/A</v>
      </c>
      <c r="F75" t="str">
        <f t="shared" si="2"/>
        <v xml:space="preserve">YY, </v>
      </c>
      <c r="G75">
        <f>'Export Data'!AA75</f>
        <v>0</v>
      </c>
      <c r="H75">
        <f>'Export Data'!Z75</f>
        <v>0</v>
      </c>
      <c r="I75">
        <f>'Export Data'!Y75</f>
        <v>0</v>
      </c>
      <c r="J75" s="79">
        <v>43832.663194444445</v>
      </c>
    </row>
    <row r="76" spans="1:10" x14ac:dyDescent="0.25">
      <c r="A76" t="str">
        <f>'Export Data'!X76&amp;", "&amp;'Export Data'!W76</f>
        <v xml:space="preserve">, </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40"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41" t="str">
        <f>IF(NOT(ISBLANK('Export Data'!AV76)),"Drive to Camp: "&amp;'Export Data'!AV76&amp;CHAR(10),"")&amp;IF(NOT(ISBLANK('Export Data'!AZ76)),"Drive Home: "&amp;'Export Data'!AZ76,"")&amp; 'Export Data'!BI76</f>
        <v/>
      </c>
      <c r="E76" t="e">
        <f>IF(I76="179 Adult","Goat",VLOOKUP(A76,Contacts!$A$1:$F$103,3))</f>
        <v>#N/A</v>
      </c>
      <c r="F76" t="str">
        <f t="shared" si="2"/>
        <v xml:space="preserve">YY, </v>
      </c>
      <c r="G76">
        <f>'Export Data'!AA76</f>
        <v>0</v>
      </c>
      <c r="H76">
        <f>'Export Data'!Z76</f>
        <v>0</v>
      </c>
      <c r="I76">
        <f>'Export Data'!Y76</f>
        <v>0</v>
      </c>
      <c r="J76" s="79">
        <v>43832.663194444445</v>
      </c>
    </row>
    <row r="77" spans="1:10" x14ac:dyDescent="0.25">
      <c r="A77" t="str">
        <f>'Export Data'!X77&amp;", "&amp;'Export Data'!W77</f>
        <v xml:space="preserve">, </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40"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41" t="str">
        <f>IF(NOT(ISBLANK('Export Data'!AV77)),"Drive to Camp: "&amp;'Export Data'!AV77&amp;CHAR(10),"")&amp;IF(NOT(ISBLANK('Export Data'!AZ77)),"Drive Home: "&amp;'Export Data'!AZ77,"")&amp; 'Export Data'!BI77</f>
        <v/>
      </c>
      <c r="E77" t="e">
        <f>IF(I77="179 Adult","Goat",VLOOKUP(A77,Contacts!$A$1:$F$103,3))</f>
        <v>#N/A</v>
      </c>
      <c r="F77" t="str">
        <f t="shared" si="2"/>
        <v xml:space="preserve">YY, </v>
      </c>
      <c r="G77">
        <f>'Export Data'!AA77</f>
        <v>0</v>
      </c>
      <c r="H77">
        <f>'Export Data'!Z77</f>
        <v>0</v>
      </c>
      <c r="I77">
        <f>'Export Data'!Y77</f>
        <v>0</v>
      </c>
      <c r="J77" s="79">
        <v>43832.663194444445</v>
      </c>
    </row>
    <row r="78" spans="1:10" x14ac:dyDescent="0.25">
      <c r="A78" t="str">
        <f>'Export Data'!X78&amp;", "&amp;'Export Data'!W78</f>
        <v xml:space="preserve">, </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40"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41" t="str">
        <f>IF(NOT(ISBLANK('Export Data'!AV78)),"Drive to Camp: "&amp;'Export Data'!AV78&amp;CHAR(10),"")&amp;IF(NOT(ISBLANK('Export Data'!AZ78)),"Drive Home: "&amp;'Export Data'!AZ78,"")&amp; 'Export Data'!BI78</f>
        <v/>
      </c>
      <c r="E78" t="e">
        <f>IF(I78="179 Adult","Goat",VLOOKUP(A78,Contacts!$A$1:$F$103,3))</f>
        <v>#N/A</v>
      </c>
      <c r="F78" t="str">
        <f t="shared" si="2"/>
        <v xml:space="preserve">YY, </v>
      </c>
      <c r="G78">
        <f>'Export Data'!AA78</f>
        <v>0</v>
      </c>
      <c r="H78">
        <f>'Export Data'!Z78</f>
        <v>0</v>
      </c>
      <c r="I78">
        <f>'Export Data'!Y78</f>
        <v>0</v>
      </c>
      <c r="J78" s="79">
        <v>43832.663194444445</v>
      </c>
    </row>
    <row r="79" spans="1:10" x14ac:dyDescent="0.25">
      <c r="A79" t="str">
        <f>'Export Data'!X79&amp;", "&amp;'Export Data'!W79</f>
        <v xml:space="preserve">, </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40"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41" t="str">
        <f>IF(NOT(ISBLANK('Export Data'!AV79)),"Drive to Camp: "&amp;'Export Data'!AV79&amp;CHAR(10),"")&amp;IF(NOT(ISBLANK('Export Data'!AZ79)),"Drive Home: "&amp;'Export Data'!AZ79,"")&amp; 'Export Data'!BI79</f>
        <v/>
      </c>
      <c r="E79" t="e">
        <f>IF(I79="179 Adult","Goat",VLOOKUP(A79,Contacts!$A$1:$F$103,3))</f>
        <v>#N/A</v>
      </c>
      <c r="F79" t="str">
        <f t="shared" si="2"/>
        <v xml:space="preserve">YY, </v>
      </c>
      <c r="G79">
        <f>'Export Data'!AA79</f>
        <v>0</v>
      </c>
      <c r="H79">
        <f>'Export Data'!Z79</f>
        <v>0</v>
      </c>
      <c r="I79">
        <f>'Export Data'!Y79</f>
        <v>0</v>
      </c>
      <c r="J79" s="79">
        <v>43832.663194444445</v>
      </c>
    </row>
    <row r="80" spans="1:10" x14ac:dyDescent="0.25">
      <c r="A80" t="str">
        <f>'Export Data'!X80&amp;", "&amp;'Export Data'!W80</f>
        <v xml:space="preserve">, </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40"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41" t="str">
        <f>IF(NOT(ISBLANK('Export Data'!AV80)),"Drive to Camp: "&amp;'Export Data'!AV80&amp;CHAR(10),"")&amp;IF(NOT(ISBLANK('Export Data'!AZ80)),"Drive Home: "&amp;'Export Data'!AZ80,"")&amp; 'Export Data'!BI80</f>
        <v/>
      </c>
      <c r="E80" t="e">
        <f>IF(I80="179 Adult","Goat",VLOOKUP(A80,Contacts!$A$1:$F$103,3))</f>
        <v>#N/A</v>
      </c>
      <c r="F80" t="str">
        <f t="shared" si="2"/>
        <v xml:space="preserve">YY, </v>
      </c>
      <c r="G80">
        <f>'Export Data'!AA80</f>
        <v>0</v>
      </c>
      <c r="H80">
        <f>'Export Data'!Z80</f>
        <v>0</v>
      </c>
      <c r="I80">
        <f>'Export Data'!Y80</f>
        <v>0</v>
      </c>
      <c r="J80" s="79">
        <v>43832.663194444445</v>
      </c>
    </row>
    <row r="81" spans="1:10" x14ac:dyDescent="0.25">
      <c r="A81" t="str">
        <f>'Export Data'!X81&amp;", "&amp;'Export Data'!W81</f>
        <v xml:space="preserve">, </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40"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41" t="str">
        <f>IF(NOT(ISBLANK('Export Data'!AV81)),"Drive to Camp: "&amp;'Export Data'!AV81&amp;CHAR(10),"")&amp;IF(NOT(ISBLANK('Export Data'!AZ81)),"Drive Home: "&amp;'Export Data'!AZ81,"")&amp; 'Export Data'!BI81</f>
        <v/>
      </c>
      <c r="E81" t="e">
        <f>IF(I81="179 Adult","Goat",VLOOKUP(A81,Contacts!$A$1:$F$103,3))</f>
        <v>#N/A</v>
      </c>
      <c r="F81" t="str">
        <f t="shared" si="2"/>
        <v xml:space="preserve">YY, </v>
      </c>
      <c r="G81">
        <f>'Export Data'!AA81</f>
        <v>0</v>
      </c>
      <c r="H81">
        <f>'Export Data'!Z81</f>
        <v>0</v>
      </c>
      <c r="I81">
        <f>'Export Data'!Y81</f>
        <v>0</v>
      </c>
      <c r="J81" s="79">
        <v>43832.663194444445</v>
      </c>
    </row>
    <row r="82" spans="1:10" x14ac:dyDescent="0.25">
      <c r="A82" t="str">
        <f>'Export Data'!X82&amp;", "&amp;'Export Data'!W82</f>
        <v xml:space="preserve">, </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40"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41" t="str">
        <f>IF(NOT(ISBLANK('Export Data'!AV82)),"Drive to Camp: "&amp;'Export Data'!AV82&amp;CHAR(10),"")&amp;IF(NOT(ISBLANK('Export Data'!AZ82)),"Drive Home: "&amp;'Export Data'!AZ82,"")&amp; 'Export Data'!BI82</f>
        <v/>
      </c>
      <c r="E82" t="e">
        <f>IF(I82="179 Adult","Goat",VLOOKUP(A82,Contacts!$A$1:$F$103,3))</f>
        <v>#N/A</v>
      </c>
      <c r="F82" t="str">
        <f t="shared" si="2"/>
        <v xml:space="preserve">YY, </v>
      </c>
      <c r="G82">
        <f>'Export Data'!AA82</f>
        <v>0</v>
      </c>
      <c r="H82">
        <f>'Export Data'!Z82</f>
        <v>0</v>
      </c>
      <c r="I82">
        <f>'Export Data'!Y82</f>
        <v>0</v>
      </c>
      <c r="J82" s="79">
        <v>43832.663194444445</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40"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41" t="str">
        <f>IF(NOT(ISBLANK('Export Data'!AV83)),"Drive to Camp: "&amp;'Export Data'!AV83&amp;CHAR(10),"")&amp;IF(NOT(ISBLANK('Export Data'!AZ83)),"Drive Home: "&amp;'Export Data'!AZ83,"")&amp; 'Export Data'!BI83</f>
        <v/>
      </c>
      <c r="E83" t="e">
        <f>IF(I83="179 Adult","Goat",VLOOKUP(A83,Contacts!$A$1:$F$103,3))</f>
        <v>#N/A</v>
      </c>
      <c r="F83" t="str">
        <f t="shared" si="2"/>
        <v xml:space="preserve">YY, </v>
      </c>
      <c r="G83">
        <f>'Export Data'!AA83</f>
        <v>0</v>
      </c>
      <c r="H83">
        <f>'Export Data'!Z83</f>
        <v>0</v>
      </c>
      <c r="I83">
        <f>'Export Data'!Y83</f>
        <v>0</v>
      </c>
      <c r="J83" s="79">
        <v>43832.663194444445</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40"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41" t="str">
        <f>IF(NOT(ISBLANK('Export Data'!AV84)),"Drive to Camp: "&amp;'Export Data'!AV84&amp;CHAR(10),"")&amp;IF(NOT(ISBLANK('Export Data'!AZ84)),"Drive Home: "&amp;'Export Data'!AZ84,"")&amp; 'Export Data'!BI84</f>
        <v/>
      </c>
      <c r="E84" t="e">
        <f>IF(I84="179 Adult","Goat",VLOOKUP(A84,Contacts!$A$1:$F$103,3))</f>
        <v>#N/A</v>
      </c>
      <c r="F84" t="str">
        <f t="shared" si="2"/>
        <v xml:space="preserve">YY, </v>
      </c>
      <c r="G84">
        <f>'Export Data'!AA84</f>
        <v>0</v>
      </c>
      <c r="H84">
        <f>'Export Data'!Z84</f>
        <v>0</v>
      </c>
      <c r="I84">
        <f>'Export Data'!Y84</f>
        <v>0</v>
      </c>
      <c r="J84" s="79">
        <v>43832.663194444445</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40"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41" t="str">
        <f>IF(NOT(ISBLANK('Export Data'!AV85)),"Drive to Camp: "&amp;'Export Data'!AV85&amp;CHAR(10),"")&amp;IF(NOT(ISBLANK('Export Data'!AZ85)),"Drive Home: "&amp;'Export Data'!AZ85,"")&amp; 'Export Data'!BI85</f>
        <v/>
      </c>
      <c r="E85" t="e">
        <f>IF(I85="179 Adult","Goat",VLOOKUP(A85,Contacts!$A$1:$F$103,3))</f>
        <v>#N/A</v>
      </c>
      <c r="F85" t="str">
        <f t="shared" si="2"/>
        <v xml:space="preserve">YY, </v>
      </c>
      <c r="G85">
        <f>'Export Data'!AA85</f>
        <v>0</v>
      </c>
      <c r="H85">
        <f>'Export Data'!Z85</f>
        <v>0</v>
      </c>
      <c r="I85">
        <f>'Export Data'!Y85</f>
        <v>0</v>
      </c>
      <c r="J85" s="79">
        <v>43832.663194444445</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40"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41" t="str">
        <f>IF(NOT(ISBLANK('Export Data'!AV86)),"Drive to Camp: "&amp;'Export Data'!AV86&amp;CHAR(10),"")&amp;IF(NOT(ISBLANK('Export Data'!AZ86)),"Drive Home: "&amp;'Export Data'!AZ86,"")&amp; 'Export Data'!BI86</f>
        <v/>
      </c>
      <c r="E86" t="e">
        <f>IF(I86="179 Adult","Goat",VLOOKUP(A86,Contacts!$A$1:$F$103,3))</f>
        <v>#N/A</v>
      </c>
      <c r="F86" t="str">
        <f t="shared" si="2"/>
        <v xml:space="preserve">YY, </v>
      </c>
      <c r="G86">
        <f>'Export Data'!AA86</f>
        <v>0</v>
      </c>
      <c r="H86">
        <f>'Export Data'!Z86</f>
        <v>0</v>
      </c>
      <c r="I86">
        <f>'Export Data'!Y86</f>
        <v>0</v>
      </c>
      <c r="J86" s="79">
        <v>43832.663194444445</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40"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41" t="str">
        <f>IF(NOT(ISBLANK('Export Data'!AV87)),"Drive to Camp: "&amp;'Export Data'!AV87&amp;CHAR(10),"")&amp;IF(NOT(ISBLANK('Export Data'!AZ87)),"Drive Home: "&amp;'Export Data'!AZ87,"")&amp; 'Export Data'!BI87</f>
        <v/>
      </c>
      <c r="E87" t="e">
        <f>IF(I87="179 Adult","Goat",VLOOKUP(A87,Contacts!$A$1:$F$103,3))</f>
        <v>#N/A</v>
      </c>
      <c r="F87" t="str">
        <f t="shared" si="2"/>
        <v xml:space="preserve">YY, </v>
      </c>
      <c r="G87">
        <f>'Export Data'!AA87</f>
        <v>0</v>
      </c>
      <c r="H87">
        <f>'Export Data'!Z87</f>
        <v>0</v>
      </c>
      <c r="I87">
        <f>'Export Data'!Y87</f>
        <v>0</v>
      </c>
      <c r="J87" s="79">
        <v>43832.663194444445</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40"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41" t="str">
        <f>IF(NOT(ISBLANK('Export Data'!AV88)),"Drive to Camp: "&amp;'Export Data'!AV88&amp;CHAR(10),"")&amp;IF(NOT(ISBLANK('Export Data'!AZ88)),"Drive Home: "&amp;'Export Data'!AZ88,"")&amp; 'Export Data'!BI88</f>
        <v/>
      </c>
      <c r="E88" t="e">
        <f>IF(I88="179 Adult","Goat",VLOOKUP(A88,Contacts!$A$1:$F$103,3))</f>
        <v>#N/A</v>
      </c>
      <c r="F88" t="str">
        <f t="shared" si="2"/>
        <v xml:space="preserve">YY, </v>
      </c>
      <c r="G88">
        <f>'Export Data'!AA88</f>
        <v>0</v>
      </c>
      <c r="H88">
        <f>'Export Data'!Z88</f>
        <v>0</v>
      </c>
      <c r="I88">
        <f>'Export Data'!Y88</f>
        <v>0</v>
      </c>
      <c r="J88" s="79">
        <v>43832.663194444445</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40"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41" t="str">
        <f>IF(NOT(ISBLANK('Export Data'!AV89)),"Drive to Camp: "&amp;'Export Data'!AV89&amp;CHAR(10),"")&amp;IF(NOT(ISBLANK('Export Data'!AZ89)),"Drive Home: "&amp;'Export Data'!AZ89,"")&amp; 'Export Data'!BI89</f>
        <v/>
      </c>
      <c r="E89" t="e">
        <f>IF(I89="179 Adult","Goat",VLOOKUP(A89,Contacts!$A$1:$F$103,3))</f>
        <v>#N/A</v>
      </c>
      <c r="F89" t="str">
        <f t="shared" si="2"/>
        <v xml:space="preserve">YY, </v>
      </c>
      <c r="G89">
        <f>'Export Data'!AA89</f>
        <v>0</v>
      </c>
      <c r="H89">
        <f>'Export Data'!Z89</f>
        <v>0</v>
      </c>
      <c r="I89">
        <f>'Export Data'!Y89</f>
        <v>0</v>
      </c>
      <c r="J89" s="79">
        <v>43832.663194444445</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40"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41" t="str">
        <f>IF(NOT(ISBLANK('Export Data'!AV90)),"Drive to Camp: "&amp;'Export Data'!AV90&amp;CHAR(10),"")&amp;IF(NOT(ISBLANK('Export Data'!AZ90)),"Drive Home: "&amp;'Export Data'!AZ90,"")&amp; 'Export Data'!BI90</f>
        <v/>
      </c>
      <c r="E90" t="e">
        <f>IF(I90="179 Adult","Goat",VLOOKUP(A90,Contacts!$A$1:$F$103,3))</f>
        <v>#N/A</v>
      </c>
      <c r="F90" t="str">
        <f t="shared" si="2"/>
        <v xml:space="preserve">YY, </v>
      </c>
      <c r="G90">
        <f>'Export Data'!AA90</f>
        <v>0</v>
      </c>
      <c r="H90">
        <f>'Export Data'!Z90</f>
        <v>0</v>
      </c>
      <c r="I90">
        <f>'Export Data'!Y90</f>
        <v>0</v>
      </c>
      <c r="J90" s="79">
        <v>43832.663194444445</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40"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41" t="str">
        <f>IF(NOT(ISBLANK('Export Data'!AV91)),"Drive to Camp: "&amp;'Export Data'!AV91&amp;CHAR(10),"")&amp;IF(NOT(ISBLANK('Export Data'!AZ91)),"Drive Home: "&amp;'Export Data'!AZ91,"")&amp; 'Export Data'!BI91</f>
        <v/>
      </c>
      <c r="E91" t="e">
        <f>IF(I91="179 Adult","Goat",VLOOKUP(A91,Contacts!$A$1:$F$103,3))</f>
        <v>#N/A</v>
      </c>
      <c r="F91" t="str">
        <f t="shared" si="2"/>
        <v xml:space="preserve">YY, </v>
      </c>
      <c r="G91">
        <f>'Export Data'!AA91</f>
        <v>0</v>
      </c>
      <c r="H91">
        <f>'Export Data'!Z91</f>
        <v>0</v>
      </c>
      <c r="I91">
        <f>'Export Data'!Y91</f>
        <v>0</v>
      </c>
      <c r="J91" s="79">
        <v>43832.663194444445</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40"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41" t="str">
        <f>IF(NOT(ISBLANK('Export Data'!AV92)),"Drive to Camp: "&amp;'Export Data'!AV92&amp;CHAR(10),"")&amp;IF(NOT(ISBLANK('Export Data'!AZ92)),"Drive Home: "&amp;'Export Data'!AZ92,"")&amp; 'Export Data'!BI92</f>
        <v/>
      </c>
      <c r="E92" t="e">
        <f>IF(I92="179 Adult","Goat",VLOOKUP(A92,Contacts!$A$1:$F$103,3))</f>
        <v>#N/A</v>
      </c>
      <c r="F92" t="str">
        <f t="shared" si="2"/>
        <v xml:space="preserve">YY, </v>
      </c>
      <c r="G92">
        <f>'Export Data'!AA92</f>
        <v>0</v>
      </c>
      <c r="H92">
        <f>'Export Data'!Z92</f>
        <v>0</v>
      </c>
      <c r="I92">
        <f>'Export Data'!Y92</f>
        <v>0</v>
      </c>
      <c r="J92" s="79">
        <v>43832.663194444445</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40"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41" t="str">
        <f>IF(NOT(ISBLANK('Export Data'!AV93)),"Drive to Camp: "&amp;'Export Data'!AV93&amp;CHAR(10),"")&amp;IF(NOT(ISBLANK('Export Data'!AZ93)),"Drive Home: "&amp;'Export Data'!AZ93,"")&amp; 'Export Data'!BI93</f>
        <v/>
      </c>
      <c r="E93" t="e">
        <f>IF(I93="179 Adult","Goat",VLOOKUP(A93,Contacts!$A$1:$F$103,3))</f>
        <v>#N/A</v>
      </c>
      <c r="F93" t="str">
        <f t="shared" si="2"/>
        <v xml:space="preserve">YY, </v>
      </c>
      <c r="G93">
        <f>'Export Data'!AA93</f>
        <v>0</v>
      </c>
      <c r="H93">
        <f>'Export Data'!Z93</f>
        <v>0</v>
      </c>
      <c r="I93">
        <f>'Export Data'!Y93</f>
        <v>0</v>
      </c>
      <c r="J93" s="79">
        <v>43832.663194444445</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40"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41" t="str">
        <f>IF(NOT(ISBLANK('Export Data'!AV94)),"Drive to Camp: "&amp;'Export Data'!AV94&amp;CHAR(10),"")&amp;IF(NOT(ISBLANK('Export Data'!AZ94)),"Drive Home: "&amp;'Export Data'!AZ94,"")&amp; 'Export Data'!BI94</f>
        <v/>
      </c>
      <c r="E94" t="e">
        <f>IF(I94="179 Adult","Goat",VLOOKUP(A94,Contacts!$A$1:$F$103,3))</f>
        <v>#N/A</v>
      </c>
      <c r="F94" t="str">
        <f t="shared" si="2"/>
        <v xml:space="preserve">YY, </v>
      </c>
      <c r="G94">
        <f>'Export Data'!AA94</f>
        <v>0</v>
      </c>
      <c r="H94">
        <f>'Export Data'!Z94</f>
        <v>0</v>
      </c>
      <c r="I94">
        <f>'Export Data'!Y94</f>
        <v>0</v>
      </c>
      <c r="J94" s="79">
        <v>43832.663194444445</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40"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41" t="str">
        <f>IF(NOT(ISBLANK('Export Data'!AV95)),"Drive to Camp: "&amp;'Export Data'!AV95&amp;CHAR(10),"")&amp;IF(NOT(ISBLANK('Export Data'!AZ95)),"Drive Home: "&amp;'Export Data'!AZ95,"")&amp; 'Export Data'!BI95</f>
        <v/>
      </c>
      <c r="E95" t="e">
        <f>IF(I95="179 Adult","Goat",VLOOKUP(A95,Contacts!$A$1:$F$103,3))</f>
        <v>#N/A</v>
      </c>
      <c r="F95" t="str">
        <f t="shared" si="2"/>
        <v xml:space="preserve">YY, </v>
      </c>
      <c r="G95">
        <f>'Export Data'!AA95</f>
        <v>0</v>
      </c>
      <c r="H95">
        <f>'Export Data'!Z95</f>
        <v>0</v>
      </c>
      <c r="I95">
        <f>'Export Data'!Y95</f>
        <v>0</v>
      </c>
      <c r="J95" s="79">
        <v>43832.663194444445</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40"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41" t="str">
        <f>IF(NOT(ISBLANK('Export Data'!AV96)),"Drive to Camp: "&amp;'Export Data'!AV96&amp;CHAR(10),"")&amp;IF(NOT(ISBLANK('Export Data'!AZ96)),"Drive Home: "&amp;'Export Data'!AZ96,"")&amp; 'Export Data'!BI96</f>
        <v/>
      </c>
      <c r="E96" t="e">
        <f>IF(I96="179 Adult","Goat",VLOOKUP(A96,Contacts!$A$1:$F$103,3))</f>
        <v>#N/A</v>
      </c>
      <c r="F96" t="str">
        <f t="shared" si="2"/>
        <v xml:space="preserve">YY, </v>
      </c>
      <c r="G96">
        <f>'Export Data'!AA96</f>
        <v>0</v>
      </c>
      <c r="H96">
        <f>'Export Data'!Z96</f>
        <v>0</v>
      </c>
      <c r="I96">
        <f>'Export Data'!Y96</f>
        <v>0</v>
      </c>
      <c r="J96" s="79">
        <v>43832.663194444445</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40"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41" t="str">
        <f>IF(NOT(ISBLANK('Export Data'!AV97)),"Drive to Camp: "&amp;'Export Data'!AV97&amp;CHAR(10),"")&amp;IF(NOT(ISBLANK('Export Data'!AZ97)),"Drive Home: "&amp;'Export Data'!AZ97,"")&amp; 'Export Data'!BI97</f>
        <v/>
      </c>
      <c r="E97" t="e">
        <f>IF(I97="179 Adult","Goat",VLOOKUP(A97,Contacts!$A$1:$F$103,3))</f>
        <v>#N/A</v>
      </c>
      <c r="F97" t="str">
        <f t="shared" si="2"/>
        <v xml:space="preserve">YY, </v>
      </c>
      <c r="G97">
        <f>'Export Data'!AA97</f>
        <v>0</v>
      </c>
      <c r="H97">
        <f>'Export Data'!Z97</f>
        <v>0</v>
      </c>
      <c r="I97">
        <f>'Export Data'!Y97</f>
        <v>0</v>
      </c>
      <c r="J97" s="79">
        <v>43832.663194444445</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40"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41" t="str">
        <f>IF(NOT(ISBLANK('Export Data'!AV98)),"Drive to Camp: "&amp;'Export Data'!AV98&amp;CHAR(10),"")&amp;IF(NOT(ISBLANK('Export Data'!AZ98)),"Drive Home: "&amp;'Export Data'!AZ98,"")&amp; 'Export Data'!BI98</f>
        <v/>
      </c>
      <c r="E98" t="e">
        <f>IF(I98="179 Adult","Goat",VLOOKUP(A98,Contacts!$A$1:$F$103,3))</f>
        <v>#N/A</v>
      </c>
      <c r="F98" t="str">
        <f t="shared" si="2"/>
        <v xml:space="preserve">YY, </v>
      </c>
      <c r="G98">
        <f>'Export Data'!AA98</f>
        <v>0</v>
      </c>
      <c r="H98">
        <f>'Export Data'!Z98</f>
        <v>0</v>
      </c>
      <c r="I98">
        <f>'Export Data'!Y98</f>
        <v>0</v>
      </c>
      <c r="J98" s="79">
        <v>43832.663194444445</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40"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41" t="str">
        <f>IF(NOT(ISBLANK('Export Data'!AV99)),"Drive to Camp: "&amp;'Export Data'!AV99&amp;CHAR(10),"")&amp;IF(NOT(ISBLANK('Export Data'!AZ99)),"Drive Home: "&amp;'Export Data'!AZ99,"")&amp; 'Export Data'!BI99</f>
        <v/>
      </c>
      <c r="E99" t="e">
        <f>IF(I99="179 Adult","Goat",VLOOKUP(A99,Contacts!$A$1:$F$103,3))</f>
        <v>#N/A</v>
      </c>
      <c r="F99" t="str">
        <f t="shared" si="2"/>
        <v xml:space="preserve">YY, </v>
      </c>
      <c r="G99">
        <f>'Export Data'!AA99</f>
        <v>0</v>
      </c>
      <c r="H99">
        <f>'Export Data'!Z99</f>
        <v>0</v>
      </c>
      <c r="I99">
        <f>'Export Data'!Y99</f>
        <v>0</v>
      </c>
      <c r="J99" s="79">
        <v>43832.663194444445</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40"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41" t="str">
        <f>IF(NOT(ISBLANK('Export Data'!AV100)),"Drive to Camp: "&amp;'Export Data'!AV100&amp;CHAR(10),"")&amp;IF(NOT(ISBLANK('Export Data'!AZ100)),"Drive Home: "&amp;'Export Data'!AZ100,"")&amp; 'Export Data'!BI100</f>
        <v/>
      </c>
      <c r="E100" t="e">
        <f>IF(I100="179 Adult","Goat",VLOOKUP(A100,Contacts!$A$1:$F$103,3))</f>
        <v>#N/A</v>
      </c>
      <c r="F100" t="str">
        <f t="shared" si="2"/>
        <v xml:space="preserve">YY, </v>
      </c>
      <c r="G100">
        <f>'Export Data'!AA100</f>
        <v>0</v>
      </c>
      <c r="H100">
        <f>'Export Data'!Z100</f>
        <v>0</v>
      </c>
      <c r="I100">
        <f>'Export Data'!Y100</f>
        <v>0</v>
      </c>
      <c r="J100" s="79">
        <v>43832.663194444445</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40"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41" t="str">
        <f>IF(NOT(ISBLANK('Export Data'!AV101)),"Drive to Camp: "&amp;'Export Data'!AV101&amp;CHAR(10),"")&amp;IF(NOT(ISBLANK('Export Data'!AZ101)),"Drive Home: "&amp;'Export Data'!AZ101,"")&amp; 'Export Data'!BI101</f>
        <v/>
      </c>
      <c r="E101" t="e">
        <f>IF(I101="179 Adult","Goat",VLOOKUP(A101,Contacts!$A$1:$F$103,3))</f>
        <v>#N/A</v>
      </c>
      <c r="F101" t="str">
        <f t="shared" si="2"/>
        <v xml:space="preserve">YY, </v>
      </c>
      <c r="G101">
        <f>'Export Data'!AA101</f>
        <v>0</v>
      </c>
      <c r="H101">
        <f>'Export Data'!Z101</f>
        <v>0</v>
      </c>
      <c r="I101">
        <f>'Export Data'!Y101</f>
        <v>0</v>
      </c>
      <c r="J101" s="79">
        <v>43832.663194444445</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40"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41" t="str">
        <f>IF(NOT(ISBLANK('Export Data'!AV102)),"Drive to Camp: "&amp;'Export Data'!AV102&amp;CHAR(10),"")&amp;IF(NOT(ISBLANK('Export Data'!AZ102)),"Drive Home: "&amp;'Export Data'!AZ102,"")&amp; 'Export Data'!BI102</f>
        <v/>
      </c>
      <c r="E102" t="e">
        <f>IF(I102="179 Adult","Goat",VLOOKUP(A102,Contacts!$A$1:$F$103,3))</f>
        <v>#N/A</v>
      </c>
      <c r="F102" t="str">
        <f t="shared" si="2"/>
        <v xml:space="preserve">YY, </v>
      </c>
      <c r="G102">
        <f>'Export Data'!AA102</f>
        <v>0</v>
      </c>
      <c r="H102">
        <f>'Export Data'!Z102</f>
        <v>0</v>
      </c>
      <c r="I102">
        <f>'Export Data'!Y102</f>
        <v>0</v>
      </c>
      <c r="J102" s="79">
        <v>43832.663194444445</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40"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41" t="str">
        <f>IF(NOT(ISBLANK('Export Data'!AV103)),"Drive to Camp: "&amp;'Export Data'!AV103&amp;CHAR(10),"")&amp;IF(NOT(ISBLANK('Export Data'!AZ103)),"Drive Home: "&amp;'Export Data'!AZ103,"")&amp; 'Export Data'!BI103</f>
        <v/>
      </c>
      <c r="E103" t="e">
        <f>IF(I103="179 Adult","Goat",VLOOKUP(A103,Contacts!$A$1:$F$103,3))</f>
        <v>#N/A</v>
      </c>
      <c r="F103" t="str">
        <f t="shared" si="2"/>
        <v xml:space="preserve">YY, </v>
      </c>
      <c r="G103">
        <f>'Export Data'!AA103</f>
        <v>0</v>
      </c>
      <c r="H103">
        <f>'Export Data'!Z103</f>
        <v>0</v>
      </c>
      <c r="I103">
        <f>'Export Data'!Y103</f>
        <v>0</v>
      </c>
      <c r="J103" s="79">
        <v>43832.663194444445</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40"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41" t="str">
        <f>IF(NOT(ISBLANK('Export Data'!AV104)),"Drive to Camp: "&amp;'Export Data'!AV104&amp;CHAR(10),"")&amp;IF(NOT(ISBLANK('Export Data'!AZ104)),"Drive Home: "&amp;'Export Data'!AZ104,"")&amp; 'Export Data'!BI104</f>
        <v/>
      </c>
      <c r="E104" t="e">
        <f>IF(I104="179 Adult","Goat",VLOOKUP(A104,Contacts!$A$1:$F$103,3))</f>
        <v>#N/A</v>
      </c>
      <c r="F104" t="str">
        <f t="shared" si="2"/>
        <v xml:space="preserve">YY, </v>
      </c>
      <c r="G104">
        <f>'Export Data'!AA104</f>
        <v>0</v>
      </c>
      <c r="H104">
        <f>'Export Data'!Z104</f>
        <v>0</v>
      </c>
      <c r="I104">
        <f>'Export Data'!Y104</f>
        <v>0</v>
      </c>
      <c r="J104" s="79">
        <v>43832.663194444445</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40"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41" t="str">
        <f>IF(NOT(ISBLANK('Export Data'!AV105)),"Drive to Camp: "&amp;'Export Data'!AV105&amp;CHAR(10),"")&amp;IF(NOT(ISBLANK('Export Data'!AZ105)),"Drive Home: "&amp;'Export Data'!AZ105,"")&amp; 'Export Data'!BI105</f>
        <v/>
      </c>
      <c r="E105" t="e">
        <f>IF(I105="179 Adult","Goat",VLOOKUP(A105,Contacts!$A$1:$F$103,3))</f>
        <v>#N/A</v>
      </c>
      <c r="F105" t="str">
        <f t="shared" si="2"/>
        <v xml:space="preserve">YY, </v>
      </c>
      <c r="G105">
        <f>'Export Data'!AA105</f>
        <v>0</v>
      </c>
      <c r="H105">
        <f>'Export Data'!Z105</f>
        <v>0</v>
      </c>
      <c r="I105">
        <f>'Export Data'!Y105</f>
        <v>0</v>
      </c>
      <c r="J105" s="79">
        <v>43832.663194444445</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40"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41" t="str">
        <f>IF(NOT(ISBLANK('Export Data'!AV106)),"Drive to Camp: "&amp;'Export Data'!AV106&amp;CHAR(10),"")&amp;IF(NOT(ISBLANK('Export Data'!AZ106)),"Drive Home: "&amp;'Export Data'!AZ106,"")&amp; 'Export Data'!BI106</f>
        <v/>
      </c>
      <c r="E106" t="e">
        <f>IF(I106="179 Adult","Goat",VLOOKUP(A106,Contacts!$A$1:$F$103,3))</f>
        <v>#N/A</v>
      </c>
      <c r="F106" t="str">
        <f t="shared" si="2"/>
        <v xml:space="preserve">YY, </v>
      </c>
      <c r="G106">
        <f>'Export Data'!AA106</f>
        <v>0</v>
      </c>
      <c r="H106">
        <f>'Export Data'!Z106</f>
        <v>0</v>
      </c>
      <c r="I106">
        <f>'Export Data'!Y106</f>
        <v>0</v>
      </c>
      <c r="J106" s="79">
        <v>43832.663194444445</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40"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41" t="str">
        <f>IF(NOT(ISBLANK('Export Data'!AV107)),"Drive to Camp: "&amp;'Export Data'!AV107&amp;CHAR(10),"")&amp;IF(NOT(ISBLANK('Export Data'!AZ107)),"Drive Home: "&amp;'Export Data'!AZ107,"")&amp; 'Export Data'!BI107</f>
        <v/>
      </c>
      <c r="E107" t="e">
        <f>IF(I107="179 Adult","Goat",VLOOKUP(A107,Contacts!$A$1:$F$103,3))</f>
        <v>#N/A</v>
      </c>
      <c r="F107" t="str">
        <f t="shared" si="2"/>
        <v xml:space="preserve">YY, </v>
      </c>
      <c r="G107">
        <f>'Export Data'!AA107</f>
        <v>0</v>
      </c>
      <c r="H107">
        <f>'Export Data'!Z107</f>
        <v>0</v>
      </c>
      <c r="I107">
        <f>'Export Data'!Y107</f>
        <v>0</v>
      </c>
      <c r="J107" s="79">
        <v>43832.663194444445</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40"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41" t="str">
        <f>IF(NOT(ISBLANK('Export Data'!AV108)),"Drive to Camp: "&amp;'Export Data'!AV108&amp;CHAR(10),"")&amp;IF(NOT(ISBLANK('Export Data'!AZ108)),"Drive Home: "&amp;'Export Data'!AZ108,"")&amp; 'Export Data'!BI108</f>
        <v/>
      </c>
      <c r="E108" t="e">
        <f>IF(I108="179 Adult","Goat",VLOOKUP(A108,Contacts!$A$1:$F$103,3))</f>
        <v>#N/A</v>
      </c>
      <c r="F108" t="str">
        <f t="shared" si="2"/>
        <v xml:space="preserve">YY, </v>
      </c>
      <c r="G108">
        <f>'Export Data'!AA108</f>
        <v>0</v>
      </c>
      <c r="H108">
        <f>'Export Data'!Z108</f>
        <v>0</v>
      </c>
      <c r="I108">
        <f>'Export Data'!Y108</f>
        <v>0</v>
      </c>
      <c r="J108" s="79">
        <v>43832.663194444445</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40"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41" t="str">
        <f>IF(NOT(ISBLANK('Export Data'!AV109)),"Drive to Camp: "&amp;'Export Data'!AV109&amp;CHAR(10),"")&amp;IF(NOT(ISBLANK('Export Data'!AZ109)),"Drive Home: "&amp;'Export Data'!AZ109,"")&amp; 'Export Data'!BI109</f>
        <v/>
      </c>
      <c r="E109" t="e">
        <f>IF(I109="179 Adult","Goat",VLOOKUP(A109,Contacts!$A$1:$F$103,3))</f>
        <v>#N/A</v>
      </c>
      <c r="F109" t="str">
        <f t="shared" si="2"/>
        <v xml:space="preserve">YY, </v>
      </c>
      <c r="G109">
        <f>'Export Data'!AA109</f>
        <v>0</v>
      </c>
      <c r="H109">
        <f>'Export Data'!Z109</f>
        <v>0</v>
      </c>
      <c r="I109">
        <f>'Export Data'!Y109</f>
        <v>0</v>
      </c>
      <c r="J109" s="79">
        <v>43832.663194444445</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40"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41" t="str">
        <f>IF(NOT(ISBLANK('Export Data'!AV110)),"Drive to Camp: "&amp;'Export Data'!AV110&amp;CHAR(10),"")&amp;IF(NOT(ISBLANK('Export Data'!AZ110)),"Drive Home: "&amp;'Export Data'!AZ110,"")&amp; 'Export Data'!BI110</f>
        <v/>
      </c>
      <c r="E110" t="e">
        <f>IF(I110="179 Adult","Goat",VLOOKUP(A110,Contacts!$A$1:$F$103,3))</f>
        <v>#N/A</v>
      </c>
      <c r="F110" t="str">
        <f t="shared" si="2"/>
        <v xml:space="preserve">YY, </v>
      </c>
      <c r="G110">
        <f>'Export Data'!AA110</f>
        <v>0</v>
      </c>
      <c r="H110">
        <f>'Export Data'!Z110</f>
        <v>0</v>
      </c>
      <c r="I110">
        <f>'Export Data'!Y110</f>
        <v>0</v>
      </c>
      <c r="J110" s="79">
        <v>43832.663194444445</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40"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41" t="str">
        <f>IF(NOT(ISBLANK('Export Data'!AV111)),"Drive to Camp: "&amp;'Export Data'!AV111&amp;CHAR(10),"")&amp;IF(NOT(ISBLANK('Export Data'!AZ111)),"Drive Home: "&amp;'Export Data'!AZ111,"")&amp; 'Export Data'!BI111</f>
        <v/>
      </c>
      <c r="E111" t="e">
        <f>IF(I111="179 Adult","Goat",VLOOKUP(A111,Contacts!$A$1:$F$103,3))</f>
        <v>#N/A</v>
      </c>
      <c r="F111" t="str">
        <f t="shared" si="2"/>
        <v xml:space="preserve">YY, </v>
      </c>
      <c r="G111">
        <f>'Export Data'!AA111</f>
        <v>0</v>
      </c>
      <c r="H111">
        <f>'Export Data'!Z111</f>
        <v>0</v>
      </c>
      <c r="I111">
        <f>'Export Data'!Y111</f>
        <v>0</v>
      </c>
      <c r="J111" s="79">
        <v>43832.663194444445</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40"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41" t="str">
        <f>IF(NOT(ISBLANK('Export Data'!AV112)),"Drive to Camp: "&amp;'Export Data'!AV112&amp;CHAR(10),"")&amp;IF(NOT(ISBLANK('Export Data'!AZ112)),"Drive Home: "&amp;'Export Data'!AZ112,"")&amp; 'Export Data'!BI112</f>
        <v/>
      </c>
      <c r="E112" t="e">
        <f>IF(I112="179 Adult","Goat",VLOOKUP(A112,Contacts!$A$1:$F$103,3))</f>
        <v>#N/A</v>
      </c>
      <c r="F112" t="str">
        <f t="shared" si="2"/>
        <v xml:space="preserve">YY, </v>
      </c>
      <c r="G112">
        <f>'Export Data'!AA112</f>
        <v>0</v>
      </c>
      <c r="H112">
        <f>'Export Data'!Z112</f>
        <v>0</v>
      </c>
      <c r="I112">
        <f>'Export Data'!Y112</f>
        <v>0</v>
      </c>
      <c r="J112" s="79">
        <v>43832.663194444445</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40"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41" t="str">
        <f>IF(NOT(ISBLANK('Export Data'!AV113)),"Drive to Camp: "&amp;'Export Data'!AV113&amp;CHAR(10),"")&amp;IF(NOT(ISBLANK('Export Data'!AZ113)),"Drive Home: "&amp;'Export Data'!AZ113,"")&amp; 'Export Data'!BI113</f>
        <v/>
      </c>
      <c r="E113" t="e">
        <f>IF(I113="179 Adult","Goat",VLOOKUP(A113,Contacts!$A$1:$F$103,3))</f>
        <v>#N/A</v>
      </c>
      <c r="F113" t="str">
        <f t="shared" si="2"/>
        <v xml:space="preserve">YY, </v>
      </c>
      <c r="G113">
        <f>'Export Data'!AA113</f>
        <v>0</v>
      </c>
      <c r="H113">
        <f>'Export Data'!Z113</f>
        <v>0</v>
      </c>
      <c r="I113">
        <f>'Export Data'!Y113</f>
        <v>0</v>
      </c>
      <c r="J113" s="79">
        <v>43832.663194444445</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40"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41" t="str">
        <f>IF(NOT(ISBLANK('Export Data'!AV114)),"Drive to Camp: "&amp;'Export Data'!AV114&amp;CHAR(10),"")&amp;IF(NOT(ISBLANK('Export Data'!AZ114)),"Drive Home: "&amp;'Export Data'!AZ114,"")&amp; 'Export Data'!BI114</f>
        <v/>
      </c>
      <c r="E114" t="e">
        <f>IF(I114="179 Adult","Goat",VLOOKUP(A114,Contacts!$A$1:$F$103,3))</f>
        <v>#N/A</v>
      </c>
      <c r="F114" t="str">
        <f t="shared" si="2"/>
        <v xml:space="preserve">YY, </v>
      </c>
      <c r="G114">
        <f>'Export Data'!AA114</f>
        <v>0</v>
      </c>
      <c r="H114">
        <f>'Export Data'!Z114</f>
        <v>0</v>
      </c>
      <c r="I114">
        <f>'Export Data'!Y114</f>
        <v>0</v>
      </c>
      <c r="J114" s="79">
        <v>43832.663194444445</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40"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41" t="str">
        <f>IF(NOT(ISBLANK('Export Data'!AV115)),"Drive to Camp: "&amp;'Export Data'!AV115&amp;CHAR(10),"")&amp;IF(NOT(ISBLANK('Export Data'!AZ115)),"Drive Home: "&amp;'Export Data'!AZ115,"")&amp; 'Export Data'!BI115</f>
        <v/>
      </c>
      <c r="E115" t="e">
        <f>IF(I115="179 Adult","Goat",VLOOKUP(A115,Contacts!$A$1:$F$103,3))</f>
        <v>#N/A</v>
      </c>
      <c r="F115" t="str">
        <f t="shared" si="2"/>
        <v xml:space="preserve">YY, </v>
      </c>
      <c r="G115">
        <f>'Export Data'!AA115</f>
        <v>0</v>
      </c>
      <c r="H115">
        <f>'Export Data'!Z115</f>
        <v>0</v>
      </c>
      <c r="I115">
        <f>'Export Data'!Y115</f>
        <v>0</v>
      </c>
      <c r="J115" s="79">
        <v>43832.663194444445</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40"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41" t="str">
        <f>IF(NOT(ISBLANK('Export Data'!AV116)),"Drive to Camp: "&amp;'Export Data'!AV116&amp;CHAR(10),"")&amp;IF(NOT(ISBLANK('Export Data'!AZ116)),"Drive Home: "&amp;'Export Data'!AZ116,"")&amp; 'Export Data'!BI116</f>
        <v/>
      </c>
      <c r="E116" t="e">
        <f>IF(I116="179 Adult","Goat",VLOOKUP(A116,Contacts!$A$1:$F$103,3))</f>
        <v>#N/A</v>
      </c>
      <c r="F116" t="str">
        <f t="shared" si="2"/>
        <v xml:space="preserve">YY, </v>
      </c>
      <c r="G116">
        <f>'Export Data'!AA116</f>
        <v>0</v>
      </c>
      <c r="H116">
        <f>'Export Data'!Z116</f>
        <v>0</v>
      </c>
      <c r="I116">
        <f>'Export Data'!Y116</f>
        <v>0</v>
      </c>
      <c r="J116" s="79">
        <v>43832.663194444445</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40"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41" t="str">
        <f>IF(NOT(ISBLANK('Export Data'!AV117)),"Drive to Camp: "&amp;'Export Data'!AV117&amp;CHAR(10),"")&amp;IF(NOT(ISBLANK('Export Data'!AZ117)),"Drive Home: "&amp;'Export Data'!AZ117,"")&amp; 'Export Data'!BI117</f>
        <v/>
      </c>
      <c r="E117" t="e">
        <f>IF(I117="179 Adult","Goat",VLOOKUP(A117,Contacts!$A$1:$F$103,3))</f>
        <v>#N/A</v>
      </c>
      <c r="F117" t="str">
        <f t="shared" si="2"/>
        <v xml:space="preserve">YY, </v>
      </c>
      <c r="G117">
        <f>'Export Data'!AA117</f>
        <v>0</v>
      </c>
      <c r="H117">
        <f>'Export Data'!Z117</f>
        <v>0</v>
      </c>
      <c r="I117">
        <f>'Export Data'!Y117</f>
        <v>0</v>
      </c>
      <c r="J117" s="79">
        <v>43832.663194444445</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40"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41" t="str">
        <f>IF(NOT(ISBLANK('Export Data'!AV118)),"Drive to Camp: "&amp;'Export Data'!AV118&amp;CHAR(10),"")&amp;IF(NOT(ISBLANK('Export Data'!AZ118)),"Drive Home: "&amp;'Export Data'!AZ118,"")&amp; 'Export Data'!BI118</f>
        <v/>
      </c>
      <c r="E118" t="e">
        <f>IF(I118="179 Adult","Goat",VLOOKUP(A118,Contacts!$A$1:$F$103,3))</f>
        <v>#N/A</v>
      </c>
      <c r="F118" t="str">
        <f t="shared" si="2"/>
        <v xml:space="preserve">YY, </v>
      </c>
      <c r="G118">
        <f>'Export Data'!AA118</f>
        <v>0</v>
      </c>
      <c r="H118">
        <f>'Export Data'!Z118</f>
        <v>0</v>
      </c>
      <c r="I118">
        <f>'Export Data'!Y118</f>
        <v>0</v>
      </c>
      <c r="J118" s="79">
        <v>43832.663194444445</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40"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41" t="str">
        <f>IF(NOT(ISBLANK('Export Data'!AV119)),"Drive to Camp: "&amp;'Export Data'!AV119&amp;CHAR(10),"")&amp;IF(NOT(ISBLANK('Export Data'!AZ119)),"Drive Home: "&amp;'Export Data'!AZ119,"")&amp; 'Export Data'!BI119</f>
        <v/>
      </c>
      <c r="E119" t="e">
        <f>IF(I119="179 Adult","Goat",VLOOKUP(A119,Contacts!$A$1:$F$103,3))</f>
        <v>#N/A</v>
      </c>
      <c r="F119" t="str">
        <f t="shared" si="2"/>
        <v xml:space="preserve">YY, </v>
      </c>
      <c r="G119">
        <f>'Export Data'!AA119</f>
        <v>0</v>
      </c>
      <c r="H119">
        <f>'Export Data'!Z119</f>
        <v>0</v>
      </c>
      <c r="I119">
        <f>'Export Data'!Y119</f>
        <v>0</v>
      </c>
      <c r="J119" s="79">
        <v>43832.663194444445</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40"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41" t="str">
        <f>IF(NOT(ISBLANK('Export Data'!AV120)),"Drive to Camp: "&amp;'Export Data'!AV120&amp;CHAR(10),"")&amp;IF(NOT(ISBLANK('Export Data'!AZ120)),"Drive Home: "&amp;'Export Data'!AZ120,"")&amp; 'Export Data'!BI120</f>
        <v/>
      </c>
      <c r="E120" t="e">
        <f>IF(I120="179 Adult","Goat",VLOOKUP(A120,Contacts!$A$1:$F$103,3))</f>
        <v>#N/A</v>
      </c>
      <c r="F120" t="str">
        <f t="shared" si="2"/>
        <v xml:space="preserve">YY, </v>
      </c>
      <c r="G120">
        <f>'Export Data'!AA120</f>
        <v>0</v>
      </c>
      <c r="H120">
        <f>'Export Data'!Z120</f>
        <v>0</v>
      </c>
      <c r="I120">
        <f>'Export Data'!Y120</f>
        <v>0</v>
      </c>
      <c r="J120" s="79">
        <v>43832.663194444445</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40"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41" t="str">
        <f>IF(NOT(ISBLANK('Export Data'!AV121)),"Drive to Camp: "&amp;'Export Data'!AV121&amp;CHAR(10),"")&amp;IF(NOT(ISBLANK('Export Data'!AZ121)),"Drive Home: "&amp;'Export Data'!AZ121,"")&amp; 'Export Data'!BI121</f>
        <v/>
      </c>
      <c r="E121" t="e">
        <f>IF(I121="179 Adult","Goat",VLOOKUP(A121,Contacts!$A$1:$F$103,3))</f>
        <v>#N/A</v>
      </c>
      <c r="F121" t="str">
        <f t="shared" si="2"/>
        <v xml:space="preserve">YY, </v>
      </c>
      <c r="G121">
        <f>'Export Data'!AA121</f>
        <v>0</v>
      </c>
      <c r="H121">
        <f>'Export Data'!Z121</f>
        <v>0</v>
      </c>
      <c r="I121">
        <f>'Export Data'!Y121</f>
        <v>0</v>
      </c>
      <c r="J121" s="79">
        <v>43832.663194444445</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40"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41" t="str">
        <f>IF(NOT(ISBLANK('Export Data'!AV122)),"Drive to Camp: "&amp;'Export Data'!AV122&amp;CHAR(10),"")&amp;IF(NOT(ISBLANK('Export Data'!AZ122)),"Drive Home: "&amp;'Export Data'!AZ122,"")&amp; 'Export Data'!BI122</f>
        <v/>
      </c>
      <c r="E122" t="e">
        <f>IF(I122="179 Adult","Goat",VLOOKUP(A122,Contacts!$A$1:$F$103,3))</f>
        <v>#N/A</v>
      </c>
      <c r="F122" t="str">
        <f t="shared" si="2"/>
        <v xml:space="preserve">YY, </v>
      </c>
      <c r="G122">
        <f>'Export Data'!AA122</f>
        <v>0</v>
      </c>
      <c r="H122">
        <f>'Export Data'!Z122</f>
        <v>0</v>
      </c>
      <c r="I122">
        <f>'Export Data'!Y122</f>
        <v>0</v>
      </c>
      <c r="J122" s="79">
        <v>43832.663194444445</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40"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41" t="str">
        <f>IF(NOT(ISBLANK('Export Data'!AV123)),"Drive to Camp: "&amp;'Export Data'!AV123&amp;CHAR(10),"")&amp;IF(NOT(ISBLANK('Export Data'!AZ123)),"Drive Home: "&amp;'Export Data'!AZ123,"")&amp; 'Export Data'!BI123</f>
        <v/>
      </c>
      <c r="E123" t="e">
        <f>IF(I123="179 Adult","Goat",VLOOKUP(A123,Contacts!$A$1:$F$103,3))</f>
        <v>#N/A</v>
      </c>
      <c r="F123" t="str">
        <f t="shared" si="2"/>
        <v xml:space="preserve">YY, </v>
      </c>
      <c r="G123">
        <f>'Export Data'!AA123</f>
        <v>0</v>
      </c>
      <c r="H123">
        <f>'Export Data'!Z123</f>
        <v>0</v>
      </c>
      <c r="I123">
        <f>'Export Data'!Y123</f>
        <v>0</v>
      </c>
      <c r="J123" s="79">
        <v>43832.663194444445</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40"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41" t="str">
        <f>IF(NOT(ISBLANK('Export Data'!AV124)),"Drive to Camp: "&amp;'Export Data'!AV124&amp;CHAR(10),"")&amp;IF(NOT(ISBLANK('Export Data'!AZ124)),"Drive Home: "&amp;'Export Data'!AZ124,"")&amp; 'Export Data'!BI124</f>
        <v/>
      </c>
      <c r="E124" t="e">
        <f>IF(I124="179 Adult","Goat",VLOOKUP(A124,Contacts!$A$1:$F$103,3))</f>
        <v>#N/A</v>
      </c>
      <c r="F124" t="str">
        <f t="shared" si="2"/>
        <v xml:space="preserve">YY, </v>
      </c>
      <c r="G124">
        <f>'Export Data'!AA124</f>
        <v>0</v>
      </c>
      <c r="H124">
        <f>'Export Data'!Z124</f>
        <v>0</v>
      </c>
      <c r="I124">
        <f>'Export Data'!Y124</f>
        <v>0</v>
      </c>
      <c r="J124" s="79">
        <v>43832.663194444445</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40"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41" t="str">
        <f>IF(NOT(ISBLANK('Export Data'!AV125)),"Drive to Camp: "&amp;'Export Data'!AV125&amp;CHAR(10),"")&amp;IF(NOT(ISBLANK('Export Data'!AZ125)),"Drive Home: "&amp;'Export Data'!AZ125,"")&amp; 'Export Data'!BI125</f>
        <v/>
      </c>
      <c r="E125" t="e">
        <f>IF(I125="179 Adult","Goat",VLOOKUP(A125,Contacts!$A$1:$F$103,3))</f>
        <v>#N/A</v>
      </c>
      <c r="F125" t="str">
        <f t="shared" ref="F125:F127" si="3">IF(I125="179 Adult","AA"&amp;LEFT(A125,3),IF(I125="179 Sibling","SS"&amp;LEFT(A125,3),"YY"&amp;LEFT(A125,3)))</f>
        <v xml:space="preserve">YY, </v>
      </c>
      <c r="G125">
        <f>'Export Data'!AA125</f>
        <v>0</v>
      </c>
      <c r="H125">
        <f>'Export Data'!Z125</f>
        <v>0</v>
      </c>
      <c r="I125">
        <f>'Export Data'!Y125</f>
        <v>0</v>
      </c>
      <c r="J125" s="79">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40"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41" t="str">
        <f>IF(NOT(ISBLANK('Export Data'!AV126)),"Drive to Camp: "&amp;'Export Data'!AV126&amp;CHAR(10),"")&amp;IF(NOT(ISBLANK('Export Data'!AZ126)),"Drive Home: "&amp;'Export Data'!AZ126,"")&amp; 'Export Data'!BI126</f>
        <v/>
      </c>
      <c r="E126" t="e">
        <f>IF(I126="179 Adult","Goat",VLOOKUP(A126,Contacts!$A$1:$F$103,3))</f>
        <v>#N/A</v>
      </c>
      <c r="F126" t="str">
        <f t="shared" si="3"/>
        <v xml:space="preserve">YY, </v>
      </c>
      <c r="G126">
        <f>'Export Data'!AA126</f>
        <v>0</v>
      </c>
      <c r="H126">
        <f>'Export Data'!Z126</f>
        <v>0</v>
      </c>
      <c r="I126">
        <f>'Export Data'!Y126</f>
        <v>0</v>
      </c>
      <c r="J126" s="79">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40"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41" t="str">
        <f>IF(NOT(ISBLANK('Export Data'!AV127)),"Drive to Camp: "&amp;'Export Data'!AV127&amp;CHAR(10),"")&amp;IF(NOT(ISBLANK('Export Data'!AZ127)),"Drive Home: "&amp;'Export Data'!AZ127,"")&amp; 'Export Data'!BI127</f>
        <v/>
      </c>
      <c r="E127" t="e">
        <f>IF(I127="179 Adult","Goat",VLOOKUP(A127,Contacts!$A$1:$F$103,3))</f>
        <v>#N/A</v>
      </c>
      <c r="F127" t="str">
        <f t="shared" si="3"/>
        <v xml:space="preserve">YY, </v>
      </c>
      <c r="G127">
        <f>'Export Data'!AA127</f>
        <v>0</v>
      </c>
      <c r="H127">
        <f>'Export Data'!Z127</f>
        <v>0</v>
      </c>
      <c r="I127">
        <f>'Export Data'!Y127</f>
        <v>0</v>
      </c>
      <c r="J127" s="79">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40"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41" t="str">
        <f>IF(NOT(ISBLANK('Export Data'!AV128)),"Drive to Camp: "&amp;'Export Data'!AV128&amp;CHAR(10),"")&amp;IF(NOT(ISBLANK('Export Data'!AZ128)),"Drive Home: "&amp;'Export Data'!AZ128,"")&amp; 'Export Data'!BI128</f>
        <v/>
      </c>
      <c r="E128" t="e">
        <f>IF(I128="179 Adult","Goat",VLOOKUP(A128,Contacts!$A$1:$F$103,3))</f>
        <v>#N/A</v>
      </c>
      <c r="F128" t="str">
        <f t="shared" ref="F128:F130" si="4">IF(I128="179 Adult","AA"&amp;LEFT(A128,3),IF(I128="179 Sibling","SS"&amp;LEFT(A128,3),"YY"&amp;LEFT(A128,3)))</f>
        <v xml:space="preserve">YY, </v>
      </c>
      <c r="G128">
        <f>'Export Data'!AA128</f>
        <v>0</v>
      </c>
      <c r="H128">
        <f>'Export Data'!Z128</f>
        <v>0</v>
      </c>
      <c r="I128">
        <f>'Export Data'!Y128</f>
        <v>0</v>
      </c>
      <c r="J128" s="79">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40"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41" t="str">
        <f>IF(NOT(ISBLANK('Export Data'!AV129)),"Drive to Camp: "&amp;'Export Data'!AV129&amp;CHAR(10),"")&amp;IF(NOT(ISBLANK('Export Data'!AZ129)),"Drive Home: "&amp;'Export Data'!AZ129,"")&amp; 'Export Data'!BI129</f>
        <v/>
      </c>
      <c r="E129" t="e">
        <f>IF(I129="179 Adult","Goat",VLOOKUP(A129,Contacts!$A$1:$F$103,3))</f>
        <v>#N/A</v>
      </c>
      <c r="F129" t="str">
        <f t="shared" si="4"/>
        <v xml:space="preserve">YY, </v>
      </c>
      <c r="G129">
        <f>'Export Data'!AA129</f>
        <v>0</v>
      </c>
      <c r="H129">
        <f>'Export Data'!Z129</f>
        <v>0</v>
      </c>
      <c r="I129">
        <f>'Export Data'!Y129</f>
        <v>0</v>
      </c>
      <c r="J129" s="79">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40"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41" t="str">
        <f>IF(NOT(ISBLANK('Export Data'!AV130)),"Drive to Camp: "&amp;'Export Data'!AV130&amp;CHAR(10),"")&amp;IF(NOT(ISBLANK('Export Data'!AZ130)),"Drive Home: "&amp;'Export Data'!AZ130,"")&amp; 'Export Data'!BI130</f>
        <v/>
      </c>
      <c r="E130" t="e">
        <f>IF(I130="179 Adult","Goat",VLOOKUP(A130,Contacts!$A$1:$F$103,3))</f>
        <v>#N/A</v>
      </c>
      <c r="F130" t="str">
        <f t="shared" si="4"/>
        <v xml:space="preserve">YY, </v>
      </c>
      <c r="G130">
        <f>'Export Data'!AA130</f>
        <v>0</v>
      </c>
      <c r="H130">
        <f>'Export Data'!Z130</f>
        <v>0</v>
      </c>
      <c r="I130">
        <f>'Export Data'!Y130</f>
        <v>0</v>
      </c>
      <c r="J130" s="79">
        <f>'Export Data'!M130</f>
        <v>0</v>
      </c>
    </row>
    <row r="131" spans="1:10" x14ac:dyDescent="0.25">
      <c r="C131" s="140"/>
      <c r="E131" s="1"/>
      <c r="F131" s="1"/>
    </row>
    <row r="132" spans="1:10" x14ac:dyDescent="0.25">
      <c r="C132" s="140"/>
      <c r="E132" s="1"/>
      <c r="F132" s="1"/>
    </row>
    <row r="133" spans="1:10" x14ac:dyDescent="0.25">
      <c r="C133" s="140"/>
      <c r="E133" s="1"/>
      <c r="F133" s="1"/>
    </row>
    <row r="134" spans="1:10" x14ac:dyDescent="0.25">
      <c r="C134" s="140"/>
      <c r="E134" s="1"/>
      <c r="F134" s="1"/>
    </row>
    <row r="135" spans="1:10" x14ac:dyDescent="0.25">
      <c r="C135" s="140"/>
      <c r="E135" s="1"/>
      <c r="F135" s="1"/>
    </row>
    <row r="136" spans="1:10" x14ac:dyDescent="0.25">
      <c r="C136" s="140"/>
      <c r="E136" s="1"/>
      <c r="F136" s="1"/>
    </row>
    <row r="137" spans="1:10" x14ac:dyDescent="0.25">
      <c r="C137" s="140"/>
      <c r="E137" s="1"/>
      <c r="F137" s="1"/>
    </row>
    <row r="138" spans="1:10" x14ac:dyDescent="0.25">
      <c r="C138" s="140"/>
      <c r="E138" s="1"/>
      <c r="F138" s="1"/>
    </row>
    <row r="139" spans="1:10" x14ac:dyDescent="0.25">
      <c r="C139" s="140"/>
      <c r="E139" s="1"/>
      <c r="F139" s="1"/>
    </row>
    <row r="140" spans="1:10" x14ac:dyDescent="0.25">
      <c r="C140" s="140"/>
      <c r="E140" s="1"/>
      <c r="F140" s="1"/>
    </row>
    <row r="141" spans="1:10" x14ac:dyDescent="0.25">
      <c r="C141" s="140"/>
      <c r="E141" s="1"/>
      <c r="F141" s="1"/>
    </row>
    <row r="142" spans="1:10" x14ac:dyDescent="0.25">
      <c r="C142" s="140"/>
      <c r="E142" s="1"/>
      <c r="F142" s="1"/>
    </row>
    <row r="143" spans="1:10" x14ac:dyDescent="0.25">
      <c r="C143" s="140"/>
      <c r="E143" s="1"/>
      <c r="F143" s="1"/>
    </row>
    <row r="144" spans="1:10" x14ac:dyDescent="0.25">
      <c r="C144" s="140"/>
      <c r="E144" s="1"/>
      <c r="F144" s="1"/>
    </row>
    <row r="145" spans="3:6" x14ac:dyDescent="0.25">
      <c r="C145" s="140"/>
      <c r="E145" s="1"/>
      <c r="F145" s="1"/>
    </row>
    <row r="146" spans="3:6" x14ac:dyDescent="0.25">
      <c r="C146" s="140"/>
      <c r="E146" s="1"/>
      <c r="F146" s="1"/>
    </row>
    <row r="147" spans="3:6" x14ac:dyDescent="0.25">
      <c r="C147" s="140"/>
      <c r="E147" s="1"/>
      <c r="F147" s="1"/>
    </row>
    <row r="148" spans="3:6" x14ac:dyDescent="0.25">
      <c r="C148" s="140"/>
      <c r="E148" s="1"/>
      <c r="F148" s="1"/>
    </row>
    <row r="149" spans="3:6" x14ac:dyDescent="0.25">
      <c r="C149" s="140"/>
      <c r="E149" s="1"/>
      <c r="F149" s="1"/>
    </row>
    <row r="150" spans="3:6" x14ac:dyDescent="0.25">
      <c r="C150" s="140"/>
      <c r="E150" s="1"/>
      <c r="F150" s="1"/>
    </row>
    <row r="151" spans="3:6" x14ac:dyDescent="0.25">
      <c r="C151" s="140"/>
      <c r="E151" s="1"/>
      <c r="F151" s="1"/>
    </row>
    <row r="152" spans="3:6" x14ac:dyDescent="0.25">
      <c r="C152" s="140"/>
      <c r="E152" s="1"/>
      <c r="F152" s="1"/>
    </row>
    <row r="153" spans="3:6" x14ac:dyDescent="0.25">
      <c r="C153" s="140"/>
      <c r="E153" s="1"/>
      <c r="F153" s="1"/>
    </row>
    <row r="154" spans="3:6" x14ac:dyDescent="0.25">
      <c r="C154" s="140"/>
      <c r="E154" s="1"/>
      <c r="F154" s="1"/>
    </row>
    <row r="155" spans="3:6" x14ac:dyDescent="0.25">
      <c r="C155" s="140"/>
      <c r="E155" s="1"/>
      <c r="F155" s="1"/>
    </row>
    <row r="156" spans="3:6" x14ac:dyDescent="0.25">
      <c r="C156" s="140"/>
      <c r="E156" s="1"/>
      <c r="F156" s="1"/>
    </row>
    <row r="157" spans="3:6" x14ac:dyDescent="0.25">
      <c r="C157" s="140"/>
      <c r="E157" s="1"/>
      <c r="F157" s="1"/>
    </row>
    <row r="158" spans="3:6" x14ac:dyDescent="0.25">
      <c r="C158" s="140"/>
      <c r="E158" s="1"/>
      <c r="F158" s="1"/>
    </row>
    <row r="159" spans="3:6" x14ac:dyDescent="0.25">
      <c r="C159" s="140"/>
      <c r="E159" s="1"/>
      <c r="F159" s="1"/>
    </row>
    <row r="160" spans="3:6" x14ac:dyDescent="0.25">
      <c r="C160" s="140"/>
      <c r="E160" s="1"/>
      <c r="F160" s="1"/>
    </row>
    <row r="161" spans="3:6" x14ac:dyDescent="0.25">
      <c r="C161" s="140"/>
      <c r="E161" s="1"/>
      <c r="F161" s="1"/>
    </row>
    <row r="162" spans="3:6" x14ac:dyDescent="0.25">
      <c r="C162" s="140"/>
      <c r="E162" s="1"/>
      <c r="F162" s="1"/>
    </row>
    <row r="163" spans="3:6" x14ac:dyDescent="0.25">
      <c r="C163" s="140"/>
      <c r="E163" s="1"/>
      <c r="F163" s="1"/>
    </row>
    <row r="164" spans="3:6" x14ac:dyDescent="0.25">
      <c r="C164" s="140"/>
      <c r="E164" s="1"/>
      <c r="F164" s="1"/>
    </row>
    <row r="165" spans="3:6" x14ac:dyDescent="0.25">
      <c r="C165" s="140"/>
      <c r="E165" s="1"/>
      <c r="F165" s="1"/>
    </row>
    <row r="166" spans="3:6" x14ac:dyDescent="0.25">
      <c r="C166" s="140"/>
      <c r="E166" s="1"/>
      <c r="F166" s="1"/>
    </row>
    <row r="167" spans="3:6" x14ac:dyDescent="0.25">
      <c r="C167" s="140"/>
      <c r="E167" s="1"/>
      <c r="F167" s="1"/>
    </row>
    <row r="168" spans="3:6" x14ac:dyDescent="0.25">
      <c r="C168" s="140"/>
      <c r="E168" s="1"/>
      <c r="F168" s="1"/>
    </row>
    <row r="169" spans="3:6" x14ac:dyDescent="0.25">
      <c r="C169" s="140"/>
      <c r="E169" s="1"/>
      <c r="F169" s="1"/>
    </row>
    <row r="170" spans="3:6" x14ac:dyDescent="0.25">
      <c r="C170" s="140"/>
      <c r="E170" s="1"/>
      <c r="F170" s="1"/>
    </row>
    <row r="171" spans="3:6" x14ac:dyDescent="0.25">
      <c r="C171" s="140"/>
      <c r="E171" s="1"/>
      <c r="F171" s="1"/>
    </row>
    <row r="172" spans="3:6" x14ac:dyDescent="0.25">
      <c r="C172" s="140"/>
      <c r="E172" s="1"/>
      <c r="F172" s="1"/>
    </row>
    <row r="173" spans="3:6" x14ac:dyDescent="0.25">
      <c r="C173" s="140"/>
      <c r="E173" s="1"/>
      <c r="F173" s="1"/>
    </row>
    <row r="174" spans="3:6" x14ac:dyDescent="0.25">
      <c r="C174" s="140"/>
      <c r="E174" s="1"/>
      <c r="F174" s="1"/>
    </row>
    <row r="175" spans="3:6" x14ac:dyDescent="0.25">
      <c r="C175" s="140"/>
      <c r="E175" s="1"/>
      <c r="F175" s="1"/>
    </row>
    <row r="176" spans="3:6" x14ac:dyDescent="0.25">
      <c r="C176" s="140"/>
      <c r="E176" s="1"/>
      <c r="F176" s="1"/>
    </row>
    <row r="177" spans="3:6" x14ac:dyDescent="0.25">
      <c r="C177" s="140"/>
      <c r="E177" s="1"/>
      <c r="F177" s="1"/>
    </row>
    <row r="178" spans="3:6" x14ac:dyDescent="0.25">
      <c r="C178" s="140"/>
      <c r="E178" s="1"/>
      <c r="F178" s="1"/>
    </row>
    <row r="179" spans="3:6" x14ac:dyDescent="0.25">
      <c r="C179" s="140"/>
      <c r="E179" s="1"/>
      <c r="F179" s="1"/>
    </row>
    <row r="180" spans="3:6" x14ac:dyDescent="0.25">
      <c r="C180" s="140"/>
      <c r="E180" s="1"/>
      <c r="F180" s="1"/>
    </row>
    <row r="181" spans="3:6" x14ac:dyDescent="0.25">
      <c r="C181" s="140"/>
      <c r="E181" s="1"/>
      <c r="F181" s="1"/>
    </row>
    <row r="182" spans="3:6" x14ac:dyDescent="0.25">
      <c r="C182" s="140"/>
      <c r="E182" s="1"/>
      <c r="F182" s="1"/>
    </row>
    <row r="183" spans="3:6" x14ac:dyDescent="0.25">
      <c r="C183" s="140"/>
      <c r="E183" s="1"/>
      <c r="F183" s="1"/>
    </row>
    <row r="184" spans="3:6" x14ac:dyDescent="0.25">
      <c r="C184" s="140"/>
      <c r="E184" s="1"/>
      <c r="F184" s="1"/>
    </row>
    <row r="185" spans="3:6" x14ac:dyDescent="0.25">
      <c r="C185" s="140"/>
      <c r="E185" s="1"/>
      <c r="F185" s="1"/>
    </row>
    <row r="186" spans="3:6" x14ac:dyDescent="0.25">
      <c r="C186" s="140"/>
      <c r="E186" s="1"/>
      <c r="F186" s="1"/>
    </row>
    <row r="187" spans="3:6" x14ac:dyDescent="0.25">
      <c r="C187" s="140"/>
      <c r="E187" s="1"/>
      <c r="F187" s="1"/>
    </row>
    <row r="188" spans="3:6" x14ac:dyDescent="0.25">
      <c r="C188" s="140"/>
      <c r="E188" s="1"/>
      <c r="F188" s="1"/>
    </row>
    <row r="189" spans="3:6" x14ac:dyDescent="0.25">
      <c r="C189" s="140"/>
      <c r="E189" s="1"/>
      <c r="F189" s="1"/>
    </row>
    <row r="190" spans="3:6" x14ac:dyDescent="0.25">
      <c r="C190" s="140"/>
      <c r="E190" s="1"/>
      <c r="F190" s="1"/>
    </row>
    <row r="191" spans="3:6" x14ac:dyDescent="0.25">
      <c r="C191" s="140"/>
      <c r="E191" s="1"/>
      <c r="F191" s="1"/>
    </row>
    <row r="192" spans="3:6" x14ac:dyDescent="0.25">
      <c r="C192" s="140"/>
      <c r="E192" s="1"/>
      <c r="F192" s="1"/>
    </row>
    <row r="193" spans="3:6" x14ac:dyDescent="0.25">
      <c r="C193" s="140"/>
      <c r="E193" s="1"/>
      <c r="F193" s="1"/>
    </row>
    <row r="194" spans="3:6" x14ac:dyDescent="0.25">
      <c r="C194" s="140"/>
      <c r="E194" s="1"/>
      <c r="F194" s="1"/>
    </row>
    <row r="195" spans="3:6" x14ac:dyDescent="0.25">
      <c r="C195" s="140"/>
      <c r="E195" s="1"/>
      <c r="F195" s="1"/>
    </row>
    <row r="196" spans="3:6" x14ac:dyDescent="0.25">
      <c r="C196" s="140"/>
      <c r="E196" s="1"/>
      <c r="F196" s="1"/>
    </row>
    <row r="197" spans="3:6" x14ac:dyDescent="0.25">
      <c r="C197" s="140"/>
      <c r="E197" s="1"/>
      <c r="F197" s="1"/>
    </row>
    <row r="198" spans="3:6" x14ac:dyDescent="0.25">
      <c r="C198" s="140"/>
      <c r="E198" s="1"/>
      <c r="F198" s="1"/>
    </row>
    <row r="199" spans="3:6" x14ac:dyDescent="0.25">
      <c r="C199" s="140"/>
      <c r="E199" s="1"/>
      <c r="F199" s="1"/>
    </row>
    <row r="200" spans="3:6" x14ac:dyDescent="0.25">
      <c r="C200" s="140"/>
      <c r="E200" s="1"/>
      <c r="F200" s="1"/>
    </row>
    <row r="201" spans="3:6" x14ac:dyDescent="0.25">
      <c r="C201" s="140"/>
      <c r="E201" s="1"/>
      <c r="F201" s="1"/>
    </row>
    <row r="202" spans="3:6" x14ac:dyDescent="0.25">
      <c r="C202" s="140"/>
      <c r="E202" s="1"/>
      <c r="F202" s="1"/>
    </row>
    <row r="203" spans="3:6" x14ac:dyDescent="0.25">
      <c r="C203" s="140"/>
      <c r="E203" s="1"/>
      <c r="F203" s="1"/>
    </row>
    <row r="204" spans="3:6" x14ac:dyDescent="0.25">
      <c r="C204" s="140"/>
      <c r="E204" s="1"/>
      <c r="F204" s="1"/>
    </row>
    <row r="205" spans="3:6" x14ac:dyDescent="0.25">
      <c r="C205" s="140"/>
      <c r="E205" s="1"/>
      <c r="F205" s="1"/>
    </row>
    <row r="206" spans="3:6" x14ac:dyDescent="0.25">
      <c r="C206" s="140"/>
      <c r="E206" s="1"/>
      <c r="F206" s="1"/>
    </row>
    <row r="207" spans="3:6" x14ac:dyDescent="0.25">
      <c r="C207" s="140"/>
      <c r="E207" s="1"/>
      <c r="F207" s="1"/>
    </row>
    <row r="208" spans="3:6" x14ac:dyDescent="0.25">
      <c r="C208" s="140"/>
      <c r="E208" s="1"/>
      <c r="F208" s="1"/>
    </row>
    <row r="209" spans="3:6" x14ac:dyDescent="0.25">
      <c r="C209" s="140"/>
      <c r="E209" s="1"/>
      <c r="F209" s="1"/>
    </row>
    <row r="210" spans="3:6" x14ac:dyDescent="0.25">
      <c r="C210" s="140"/>
      <c r="E210" s="1"/>
      <c r="F210" s="1"/>
    </row>
    <row r="211" spans="3:6" x14ac:dyDescent="0.25">
      <c r="C211" s="140"/>
      <c r="E211" s="1"/>
      <c r="F211" s="1"/>
    </row>
    <row r="212" spans="3:6" x14ac:dyDescent="0.25">
      <c r="C212" s="140"/>
      <c r="E212" s="1"/>
      <c r="F212" s="1"/>
    </row>
    <row r="213" spans="3:6" x14ac:dyDescent="0.25">
      <c r="C213" s="140"/>
      <c r="E213" s="1"/>
      <c r="F213" s="1"/>
    </row>
    <row r="214" spans="3:6" x14ac:dyDescent="0.25">
      <c r="C214" s="140"/>
      <c r="E214" s="1"/>
      <c r="F214" s="1"/>
    </row>
    <row r="215" spans="3:6" x14ac:dyDescent="0.25">
      <c r="C215" s="140"/>
      <c r="E215" s="1"/>
      <c r="F215" s="1"/>
    </row>
    <row r="216" spans="3:6" x14ac:dyDescent="0.25">
      <c r="C216" s="140"/>
      <c r="E216" s="1"/>
      <c r="F216" s="1"/>
    </row>
    <row r="217" spans="3:6" x14ac:dyDescent="0.25">
      <c r="C217" s="140"/>
      <c r="E217" s="1"/>
      <c r="F217" s="1"/>
    </row>
    <row r="218" spans="3:6" x14ac:dyDescent="0.25">
      <c r="C218" s="140"/>
      <c r="E218" s="1"/>
      <c r="F218" s="1"/>
    </row>
    <row r="219" spans="3:6" x14ac:dyDescent="0.25">
      <c r="C219" s="140"/>
      <c r="E219" s="1"/>
      <c r="F219" s="1"/>
    </row>
    <row r="220" spans="3:6" x14ac:dyDescent="0.25">
      <c r="C220" s="140"/>
      <c r="E220" s="1"/>
      <c r="F220" s="1"/>
    </row>
    <row r="221" spans="3:6" x14ac:dyDescent="0.25">
      <c r="C221" s="140"/>
      <c r="E221" s="1"/>
      <c r="F221" s="1"/>
    </row>
    <row r="222" spans="3:6" x14ac:dyDescent="0.25">
      <c r="C222" s="140"/>
      <c r="E222" s="1"/>
      <c r="F222" s="1"/>
    </row>
    <row r="223" spans="3:6" x14ac:dyDescent="0.25">
      <c r="C223" s="140"/>
      <c r="E223" s="1"/>
      <c r="F223" s="1"/>
    </row>
    <row r="224" spans="3:6" x14ac:dyDescent="0.25">
      <c r="C224" s="140"/>
      <c r="E224" s="1"/>
      <c r="F224" s="1"/>
    </row>
    <row r="225" spans="3:6" x14ac:dyDescent="0.25">
      <c r="C225" s="140"/>
      <c r="E225" s="1"/>
      <c r="F225" s="1"/>
    </row>
    <row r="226" spans="3:6" x14ac:dyDescent="0.25">
      <c r="C226" s="140"/>
      <c r="E226" s="1"/>
      <c r="F226" s="1"/>
    </row>
    <row r="227" spans="3:6" x14ac:dyDescent="0.25">
      <c r="C227" s="140"/>
      <c r="E227" s="1"/>
      <c r="F227" s="1"/>
    </row>
    <row r="228" spans="3:6" x14ac:dyDescent="0.25">
      <c r="C228" s="140"/>
      <c r="E228" s="1"/>
      <c r="F228" s="1"/>
    </row>
    <row r="229" spans="3:6" x14ac:dyDescent="0.25">
      <c r="C229" s="140"/>
      <c r="E229" s="1"/>
      <c r="F229" s="1"/>
    </row>
    <row r="230" spans="3:6" x14ac:dyDescent="0.25">
      <c r="C230" s="140"/>
      <c r="E230" s="1"/>
      <c r="F230" s="1"/>
    </row>
    <row r="231" spans="3:6" x14ac:dyDescent="0.25">
      <c r="C231" s="140"/>
      <c r="E231" s="1"/>
      <c r="F231" s="1"/>
    </row>
    <row r="232" spans="3:6" x14ac:dyDescent="0.25">
      <c r="C232" s="140"/>
      <c r="E232" s="1"/>
      <c r="F232" s="1"/>
    </row>
    <row r="233" spans="3:6" x14ac:dyDescent="0.25">
      <c r="C233" s="140"/>
      <c r="E233" s="1"/>
      <c r="F233" s="1"/>
    </row>
    <row r="234" spans="3:6" x14ac:dyDescent="0.25">
      <c r="C234" s="140"/>
      <c r="E234" s="1"/>
      <c r="F234" s="1"/>
    </row>
    <row r="235" spans="3:6" x14ac:dyDescent="0.25">
      <c r="C235" s="140"/>
      <c r="E235" s="1"/>
      <c r="F235" s="1"/>
    </row>
    <row r="236" spans="3:6" x14ac:dyDescent="0.25">
      <c r="C236" s="140"/>
      <c r="E236" s="1"/>
      <c r="F236" s="1"/>
    </row>
    <row r="237" spans="3:6" x14ac:dyDescent="0.25">
      <c r="C237" s="140"/>
      <c r="E237" s="1"/>
      <c r="F237" s="1"/>
    </row>
    <row r="238" spans="3:6" x14ac:dyDescent="0.25">
      <c r="C238" s="140"/>
      <c r="E238" s="1"/>
      <c r="F238" s="1"/>
    </row>
    <row r="239" spans="3:6" x14ac:dyDescent="0.25">
      <c r="C239" s="140"/>
      <c r="E239" s="1"/>
      <c r="F239" s="1"/>
    </row>
    <row r="240" spans="3:6" x14ac:dyDescent="0.25">
      <c r="C240" s="140"/>
      <c r="E240" s="1"/>
      <c r="F240" s="1"/>
    </row>
    <row r="241" spans="3:6" x14ac:dyDescent="0.25">
      <c r="C241" s="140"/>
      <c r="E241" s="1"/>
      <c r="F241" s="1"/>
    </row>
    <row r="242" spans="3:6" x14ac:dyDescent="0.25">
      <c r="C242" s="140"/>
      <c r="E242" s="1"/>
      <c r="F242" s="1"/>
    </row>
    <row r="243" spans="3:6" x14ac:dyDescent="0.25">
      <c r="C243" s="140"/>
      <c r="E243" s="1"/>
      <c r="F243" s="1"/>
    </row>
    <row r="244" spans="3:6" x14ac:dyDescent="0.25">
      <c r="C244" s="140"/>
      <c r="E244" s="1"/>
      <c r="F244" s="1"/>
    </row>
    <row r="245" spans="3:6" x14ac:dyDescent="0.25">
      <c r="C245" s="140"/>
      <c r="E245" s="1"/>
      <c r="F245" s="1"/>
    </row>
    <row r="246" spans="3:6" x14ac:dyDescent="0.25">
      <c r="C246" s="140"/>
      <c r="E246" s="1"/>
      <c r="F246" s="1"/>
    </row>
    <row r="247" spans="3:6" x14ac:dyDescent="0.25">
      <c r="C247" s="140"/>
      <c r="E247" s="1"/>
      <c r="F247" s="1"/>
    </row>
    <row r="248" spans="3:6" x14ac:dyDescent="0.25">
      <c r="C248" s="140"/>
      <c r="E248" s="1"/>
      <c r="F248" s="1"/>
    </row>
    <row r="249" spans="3:6" x14ac:dyDescent="0.25">
      <c r="C249" s="140"/>
      <c r="E249" s="1"/>
      <c r="F249" s="1"/>
    </row>
    <row r="250" spans="3:6" x14ac:dyDescent="0.25">
      <c r="C250" s="140"/>
      <c r="E250" s="1"/>
      <c r="F250" s="1"/>
    </row>
    <row r="251" spans="3:6" x14ac:dyDescent="0.25">
      <c r="C251" s="140"/>
      <c r="E251" s="1"/>
      <c r="F251" s="1"/>
    </row>
    <row r="252" spans="3:6" x14ac:dyDescent="0.25">
      <c r="C252" s="140"/>
      <c r="E252" s="1"/>
      <c r="F252" s="1"/>
    </row>
    <row r="253" spans="3:6" x14ac:dyDescent="0.25">
      <c r="C253" s="140"/>
      <c r="E253" s="1"/>
      <c r="F253" s="1"/>
    </row>
    <row r="254" spans="3:6" x14ac:dyDescent="0.25">
      <c r="C254" s="140"/>
      <c r="E254" s="1"/>
      <c r="F254" s="1"/>
    </row>
    <row r="255" spans="3:6" x14ac:dyDescent="0.25">
      <c r="C255" s="140"/>
      <c r="E255" s="1"/>
      <c r="F255" s="1"/>
    </row>
    <row r="256" spans="3:6" x14ac:dyDescent="0.25">
      <c r="C256" s="140"/>
      <c r="E256" s="1"/>
      <c r="F256" s="1"/>
    </row>
    <row r="257" spans="3:6" x14ac:dyDescent="0.25">
      <c r="C257" s="140"/>
      <c r="E257" s="1"/>
      <c r="F257" s="1"/>
    </row>
    <row r="258" spans="3:6" x14ac:dyDescent="0.25">
      <c r="C258" s="140"/>
      <c r="E258" s="1"/>
      <c r="F258" s="1"/>
    </row>
    <row r="259" spans="3:6" x14ac:dyDescent="0.25">
      <c r="C259" s="140"/>
      <c r="E259" s="1"/>
      <c r="F259" s="1"/>
    </row>
    <row r="260" spans="3:6" x14ac:dyDescent="0.25">
      <c r="C260" s="140"/>
      <c r="E260" s="1"/>
      <c r="F260" s="1"/>
    </row>
    <row r="261" spans="3:6" x14ac:dyDescent="0.25">
      <c r="C261" s="140"/>
      <c r="E261" s="1"/>
      <c r="F261" s="1"/>
    </row>
    <row r="262" spans="3:6" x14ac:dyDescent="0.25">
      <c r="C262" s="140"/>
      <c r="E262" s="1"/>
      <c r="F262" s="1"/>
    </row>
    <row r="263" spans="3:6" x14ac:dyDescent="0.25">
      <c r="C263" s="140"/>
      <c r="E263" s="1"/>
      <c r="F263" s="1"/>
    </row>
    <row r="264" spans="3:6" x14ac:dyDescent="0.25">
      <c r="C264" s="140"/>
      <c r="E264" s="1"/>
      <c r="F264" s="1"/>
    </row>
    <row r="265" spans="3:6" x14ac:dyDescent="0.25">
      <c r="C265" s="140"/>
      <c r="E265" s="1"/>
      <c r="F265" s="1"/>
    </row>
    <row r="266" spans="3:6" x14ac:dyDescent="0.25">
      <c r="C266" s="140"/>
      <c r="E266" s="1"/>
      <c r="F266" s="1"/>
    </row>
    <row r="267" spans="3:6" x14ac:dyDescent="0.25">
      <c r="C267" s="140"/>
      <c r="E267" s="1"/>
      <c r="F267" s="1"/>
    </row>
    <row r="268" spans="3:6" x14ac:dyDescent="0.25">
      <c r="C268" s="140"/>
      <c r="E268" s="1"/>
      <c r="F268" s="1"/>
    </row>
    <row r="269" spans="3:6" x14ac:dyDescent="0.25">
      <c r="C269" s="140"/>
      <c r="E269" s="1"/>
      <c r="F269" s="1"/>
    </row>
    <row r="270" spans="3:6" x14ac:dyDescent="0.25">
      <c r="C270" s="140"/>
      <c r="E270" s="1"/>
      <c r="F270" s="1"/>
    </row>
    <row r="271" spans="3:6" x14ac:dyDescent="0.25">
      <c r="C271" s="140"/>
      <c r="E271" s="1"/>
      <c r="F271" s="1"/>
    </row>
    <row r="272" spans="3:6" x14ac:dyDescent="0.25">
      <c r="C272" s="140"/>
      <c r="E272" s="1"/>
      <c r="F272" s="1"/>
    </row>
    <row r="273" spans="3:6" x14ac:dyDescent="0.25">
      <c r="C273" s="140"/>
      <c r="E273" s="1"/>
      <c r="F273" s="1"/>
    </row>
    <row r="274" spans="3:6" x14ac:dyDescent="0.25">
      <c r="C274" s="140"/>
      <c r="E274" s="1"/>
      <c r="F274" s="1"/>
    </row>
    <row r="275" spans="3:6" x14ac:dyDescent="0.25">
      <c r="C275" s="140"/>
      <c r="E275" s="1"/>
      <c r="F275" s="1"/>
    </row>
    <row r="276" spans="3:6" x14ac:dyDescent="0.25">
      <c r="C276" s="140"/>
      <c r="E276" s="1"/>
      <c r="F276" s="1"/>
    </row>
    <row r="277" spans="3:6" x14ac:dyDescent="0.25">
      <c r="C277" s="140"/>
      <c r="E277" s="1"/>
      <c r="F277" s="1"/>
    </row>
    <row r="278" spans="3:6" x14ac:dyDescent="0.25">
      <c r="C278" s="140"/>
      <c r="E278" s="1"/>
      <c r="F278" s="1"/>
    </row>
    <row r="279" spans="3:6" x14ac:dyDescent="0.25">
      <c r="C279" s="140"/>
      <c r="E279" s="1"/>
      <c r="F279" s="1"/>
    </row>
    <row r="280" spans="3:6" x14ac:dyDescent="0.25">
      <c r="C280" s="140"/>
      <c r="E280" s="1"/>
      <c r="F280" s="1"/>
    </row>
    <row r="281" spans="3:6" x14ac:dyDescent="0.25">
      <c r="C281" s="140"/>
      <c r="E281" s="1"/>
      <c r="F281" s="1"/>
    </row>
    <row r="282" spans="3:6" x14ac:dyDescent="0.25">
      <c r="C282" s="140"/>
      <c r="E282" s="1"/>
      <c r="F282" s="1"/>
    </row>
    <row r="283" spans="3:6" x14ac:dyDescent="0.25">
      <c r="C283" s="140"/>
      <c r="E283" s="1"/>
      <c r="F283" s="1"/>
    </row>
    <row r="284" spans="3:6" x14ac:dyDescent="0.25">
      <c r="C284" s="140"/>
      <c r="E284" s="1"/>
      <c r="F284" s="1"/>
    </row>
    <row r="285" spans="3:6" x14ac:dyDescent="0.25">
      <c r="C285" s="140"/>
      <c r="E285" s="1"/>
      <c r="F285" s="1"/>
    </row>
    <row r="286" spans="3:6" x14ac:dyDescent="0.25">
      <c r="C286" s="140"/>
      <c r="E286" s="1"/>
      <c r="F286" s="1"/>
    </row>
    <row r="287" spans="3:6" x14ac:dyDescent="0.25">
      <c r="C287" s="140"/>
      <c r="E287" s="1"/>
      <c r="F287" s="1"/>
    </row>
    <row r="288" spans="3:6" x14ac:dyDescent="0.25">
      <c r="C288" s="140"/>
      <c r="E288" s="1"/>
      <c r="F288" s="1"/>
    </row>
    <row r="289" spans="3:6" x14ac:dyDescent="0.25">
      <c r="C289" s="140"/>
      <c r="E289" s="1"/>
      <c r="F289" s="1"/>
    </row>
    <row r="290" spans="3:6" x14ac:dyDescent="0.25">
      <c r="C290" s="140"/>
      <c r="E290" s="1"/>
      <c r="F290" s="1"/>
    </row>
    <row r="291" spans="3:6" x14ac:dyDescent="0.25">
      <c r="C291" s="140"/>
      <c r="E291" s="1"/>
      <c r="F291" s="1"/>
    </row>
    <row r="292" spans="3:6" x14ac:dyDescent="0.25">
      <c r="C292" s="140"/>
      <c r="E292" s="1"/>
      <c r="F292" s="1"/>
    </row>
    <row r="293" spans="3:6" x14ac:dyDescent="0.25">
      <c r="C293" s="140"/>
      <c r="E293" s="1"/>
      <c r="F293" s="1"/>
    </row>
    <row r="294" spans="3:6" x14ac:dyDescent="0.25">
      <c r="C294" s="140"/>
      <c r="E294" s="1"/>
      <c r="F294" s="1"/>
    </row>
    <row r="295" spans="3:6" x14ac:dyDescent="0.25">
      <c r="C295" s="140"/>
      <c r="E295" s="1"/>
      <c r="F295" s="1"/>
    </row>
    <row r="296" spans="3:6" x14ac:dyDescent="0.25">
      <c r="C296" s="140"/>
      <c r="E296" s="1"/>
      <c r="F296" s="1"/>
    </row>
    <row r="297" spans="3:6" x14ac:dyDescent="0.25">
      <c r="C297" s="140"/>
      <c r="E297" s="1"/>
      <c r="F297" s="1"/>
    </row>
    <row r="298" spans="3:6" x14ac:dyDescent="0.25">
      <c r="C298" s="140"/>
      <c r="E298" s="1"/>
      <c r="F298" s="1"/>
    </row>
    <row r="299" spans="3:6" x14ac:dyDescent="0.25">
      <c r="C299" s="140"/>
      <c r="E299" s="1"/>
      <c r="F299" s="1"/>
    </row>
    <row r="300" spans="3:6" x14ac:dyDescent="0.25">
      <c r="C300" s="140"/>
      <c r="E300" s="1"/>
      <c r="F300" s="1"/>
    </row>
    <row r="301" spans="3:6" x14ac:dyDescent="0.25">
      <c r="C301" s="140"/>
      <c r="E301" s="1"/>
      <c r="F301" s="1"/>
    </row>
    <row r="302" spans="3:6" x14ac:dyDescent="0.25">
      <c r="C302" s="140"/>
      <c r="E302" s="1"/>
      <c r="F302" s="1"/>
    </row>
    <row r="303" spans="3:6" x14ac:dyDescent="0.25">
      <c r="C303" s="140"/>
      <c r="E303" s="1"/>
      <c r="F303" s="1"/>
    </row>
    <row r="304" spans="3:6" x14ac:dyDescent="0.25">
      <c r="C304" s="140"/>
      <c r="E304" s="1"/>
      <c r="F304" s="1"/>
    </row>
    <row r="305" spans="3:6" x14ac:dyDescent="0.25">
      <c r="C305" s="140"/>
      <c r="E305" s="1"/>
      <c r="F305" s="1"/>
    </row>
    <row r="306" spans="3:6" x14ac:dyDescent="0.25">
      <c r="C306" s="140"/>
      <c r="E306" s="1"/>
      <c r="F306" s="1"/>
    </row>
    <row r="307" spans="3:6" x14ac:dyDescent="0.25">
      <c r="C307" s="140"/>
      <c r="E307" s="1"/>
      <c r="F307" s="1"/>
    </row>
    <row r="308" spans="3:6" x14ac:dyDescent="0.25">
      <c r="C308" s="140"/>
      <c r="E308" s="1"/>
      <c r="F308" s="1"/>
    </row>
    <row r="309" spans="3:6" x14ac:dyDescent="0.25">
      <c r="C309" s="140"/>
      <c r="E309" s="1"/>
      <c r="F309" s="1"/>
    </row>
    <row r="310" spans="3:6" x14ac:dyDescent="0.25">
      <c r="C310" s="140"/>
      <c r="E310" s="1"/>
      <c r="F310" s="1"/>
    </row>
    <row r="311" spans="3:6" x14ac:dyDescent="0.25">
      <c r="C311" s="140"/>
      <c r="E311" s="1"/>
      <c r="F311" s="1"/>
    </row>
    <row r="312" spans="3:6" x14ac:dyDescent="0.25">
      <c r="C312" s="140"/>
      <c r="E312" s="1"/>
      <c r="F312" s="1"/>
    </row>
    <row r="313" spans="3:6" x14ac:dyDescent="0.25">
      <c r="C313" s="140"/>
      <c r="E313" s="1"/>
      <c r="F313" s="1"/>
    </row>
    <row r="314" spans="3:6" x14ac:dyDescent="0.25">
      <c r="C314" s="140"/>
      <c r="E314" s="1"/>
      <c r="F314" s="1"/>
    </row>
    <row r="315" spans="3:6" x14ac:dyDescent="0.25">
      <c r="C315" s="140"/>
      <c r="E315" s="1"/>
      <c r="F315" s="1"/>
    </row>
    <row r="316" spans="3:6" x14ac:dyDescent="0.25">
      <c r="C316" s="140"/>
      <c r="E316" s="1"/>
      <c r="F316" s="1"/>
    </row>
    <row r="317" spans="3:6" x14ac:dyDescent="0.25">
      <c r="C317" s="140"/>
      <c r="E317" s="1"/>
      <c r="F317" s="1"/>
    </row>
    <row r="318" spans="3:6" x14ac:dyDescent="0.25">
      <c r="C318" s="140"/>
      <c r="E318" s="1"/>
      <c r="F318" s="1"/>
    </row>
    <row r="319" spans="3:6" x14ac:dyDescent="0.25">
      <c r="C319" s="140"/>
      <c r="E319" s="1"/>
      <c r="F319" s="1"/>
    </row>
    <row r="320" spans="3:6" x14ac:dyDescent="0.25">
      <c r="C320" s="140"/>
      <c r="E320" s="1"/>
      <c r="F320" s="1"/>
    </row>
    <row r="321" spans="3:6" x14ac:dyDescent="0.25">
      <c r="C321" s="140"/>
      <c r="E321" s="1"/>
      <c r="F321" s="1"/>
    </row>
    <row r="322" spans="3:6" x14ac:dyDescent="0.25">
      <c r="C322" s="140"/>
      <c r="E322" s="1"/>
      <c r="F322" s="1"/>
    </row>
    <row r="323" spans="3:6" x14ac:dyDescent="0.25">
      <c r="C323" s="140"/>
      <c r="E323" s="1"/>
      <c r="F323" s="1"/>
    </row>
    <row r="324" spans="3:6" x14ac:dyDescent="0.25">
      <c r="C324" s="140"/>
      <c r="E324" s="1"/>
      <c r="F324" s="1"/>
    </row>
    <row r="325" spans="3:6" x14ac:dyDescent="0.25">
      <c r="C325" s="140"/>
      <c r="E325" s="1"/>
      <c r="F325" s="1"/>
    </row>
    <row r="326" spans="3:6" x14ac:dyDescent="0.25">
      <c r="C326" s="140"/>
      <c r="E326" s="1"/>
      <c r="F326" s="1"/>
    </row>
    <row r="327" spans="3:6" x14ac:dyDescent="0.25">
      <c r="C327" s="140"/>
      <c r="E327" s="1"/>
      <c r="F327" s="1"/>
    </row>
    <row r="328" spans="3:6" x14ac:dyDescent="0.25">
      <c r="C328" s="140"/>
      <c r="E328" s="1"/>
      <c r="F328" s="1"/>
    </row>
    <row r="329" spans="3:6" x14ac:dyDescent="0.25">
      <c r="C329" s="140"/>
      <c r="E329" s="1"/>
      <c r="F329" s="1"/>
    </row>
    <row r="330" spans="3:6" x14ac:dyDescent="0.25">
      <c r="C330" s="140"/>
      <c r="E330" s="1"/>
      <c r="F330" s="1"/>
    </row>
    <row r="331" spans="3:6" x14ac:dyDescent="0.25">
      <c r="C331" s="140"/>
      <c r="E331" s="1"/>
      <c r="F331" s="1"/>
    </row>
    <row r="332" spans="3:6" x14ac:dyDescent="0.25">
      <c r="C332" s="140"/>
      <c r="E332" s="1"/>
      <c r="F332" s="1"/>
    </row>
    <row r="333" spans="3:6" x14ac:dyDescent="0.25">
      <c r="C333" s="140"/>
      <c r="E333" s="1"/>
      <c r="F333" s="1"/>
    </row>
    <row r="334" spans="3:6" x14ac:dyDescent="0.25">
      <c r="C334" s="140"/>
      <c r="E334" s="1"/>
      <c r="F334" s="1"/>
    </row>
    <row r="335" spans="3:6" x14ac:dyDescent="0.25">
      <c r="C335" s="140"/>
      <c r="E335" s="1"/>
      <c r="F335" s="1"/>
    </row>
    <row r="336" spans="3:6" x14ac:dyDescent="0.25">
      <c r="C336" s="140"/>
      <c r="E336" s="1"/>
      <c r="F336" s="1"/>
    </row>
    <row r="337" spans="3:6" x14ac:dyDescent="0.25">
      <c r="C337" s="140"/>
      <c r="E337" s="1"/>
      <c r="F337" s="1"/>
    </row>
    <row r="338" spans="3:6" x14ac:dyDescent="0.25">
      <c r="E338" s="1"/>
      <c r="F338" s="1"/>
    </row>
    <row r="339" spans="3:6" x14ac:dyDescent="0.25">
      <c r="E339" s="1"/>
      <c r="F339" s="1"/>
    </row>
    <row r="340" spans="3:6" x14ac:dyDescent="0.25">
      <c r="E340" s="1"/>
      <c r="F340" s="1"/>
    </row>
    <row r="341" spans="3:6" x14ac:dyDescent="0.25">
      <c r="E341" s="1"/>
      <c r="F341" s="1"/>
    </row>
    <row r="342" spans="3:6" x14ac:dyDescent="0.25">
      <c r="E342" s="1"/>
      <c r="F342" s="1"/>
    </row>
    <row r="343" spans="3:6" x14ac:dyDescent="0.25">
      <c r="E343" s="1"/>
      <c r="F343" s="1"/>
    </row>
    <row r="344" spans="3:6" x14ac:dyDescent="0.25">
      <c r="E344" s="1"/>
      <c r="F344" s="1"/>
    </row>
    <row r="345" spans="3:6" x14ac:dyDescent="0.25">
      <c r="E345" s="1"/>
      <c r="F345" s="1"/>
    </row>
    <row r="346" spans="3:6" x14ac:dyDescent="0.25">
      <c r="E346" s="1"/>
      <c r="F346" s="1"/>
    </row>
    <row r="347" spans="3:6" x14ac:dyDescent="0.25">
      <c r="E347" s="1"/>
      <c r="F347" s="1"/>
    </row>
    <row r="348" spans="3:6" x14ac:dyDescent="0.25">
      <c r="E348" s="1"/>
      <c r="F348" s="1"/>
    </row>
    <row r="349" spans="3:6" x14ac:dyDescent="0.25">
      <c r="E349" s="1"/>
      <c r="F349" s="1"/>
    </row>
    <row r="350" spans="3:6" x14ac:dyDescent="0.25">
      <c r="E350" s="1"/>
      <c r="F350" s="1"/>
    </row>
    <row r="351" spans="3:6" x14ac:dyDescent="0.25">
      <c r="E351" s="1"/>
      <c r="F351" s="1"/>
    </row>
    <row r="352" spans="3: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row r="405" spans="5:6" x14ac:dyDescent="0.25">
      <c r="E405" s="1"/>
      <c r="F405" s="1"/>
    </row>
    <row r="406" spans="5:6" x14ac:dyDescent="0.25">
      <c r="E406" s="1"/>
      <c r="F406" s="1"/>
    </row>
    <row r="407" spans="5:6" x14ac:dyDescent="0.25">
      <c r="E407" s="1"/>
      <c r="F407" s="1"/>
    </row>
    <row r="408" spans="5:6" x14ac:dyDescent="0.25">
      <c r="E408" s="1"/>
      <c r="F408" s="1"/>
    </row>
    <row r="409" spans="5:6" x14ac:dyDescent="0.25">
      <c r="E409" s="1"/>
      <c r="F409" s="1"/>
    </row>
    <row r="410" spans="5:6" x14ac:dyDescent="0.25">
      <c r="E410" s="1"/>
      <c r="F410" s="1"/>
    </row>
    <row r="411" spans="5:6" x14ac:dyDescent="0.25">
      <c r="E411" s="1"/>
      <c r="F411" s="1"/>
    </row>
    <row r="412" spans="5:6" x14ac:dyDescent="0.25">
      <c r="E412" s="1"/>
      <c r="F412" s="1"/>
    </row>
    <row r="413" spans="5:6" x14ac:dyDescent="0.25">
      <c r="E413" s="1"/>
      <c r="F413" s="1"/>
    </row>
    <row r="414" spans="5:6" x14ac:dyDescent="0.25">
      <c r="E414" s="1"/>
      <c r="F414" s="1"/>
    </row>
    <row r="415" spans="5:6" x14ac:dyDescent="0.25">
      <c r="E415" s="1"/>
      <c r="F415" s="1"/>
    </row>
    <row r="416" spans="5:6" x14ac:dyDescent="0.25">
      <c r="E416" s="1"/>
      <c r="F416" s="1"/>
    </row>
    <row r="417" spans="5:6" x14ac:dyDescent="0.25">
      <c r="E417" s="1"/>
      <c r="F417" s="1"/>
    </row>
    <row r="418" spans="5:6" x14ac:dyDescent="0.25">
      <c r="E418" s="1"/>
      <c r="F418" s="1"/>
    </row>
    <row r="419" spans="5:6" x14ac:dyDescent="0.25">
      <c r="E419" s="1"/>
      <c r="F419" s="1"/>
    </row>
    <row r="420" spans="5:6" x14ac:dyDescent="0.25">
      <c r="E420" s="1"/>
      <c r="F420" s="1"/>
    </row>
    <row r="421" spans="5:6" x14ac:dyDescent="0.25">
      <c r="E421" s="1"/>
      <c r="F421" s="1"/>
    </row>
    <row r="422" spans="5:6" x14ac:dyDescent="0.25">
      <c r="E422" s="1"/>
      <c r="F422" s="1"/>
    </row>
    <row r="423" spans="5:6" x14ac:dyDescent="0.25">
      <c r="E423" s="1"/>
      <c r="F423" s="1"/>
    </row>
    <row r="424" spans="5:6" x14ac:dyDescent="0.25">
      <c r="E424" s="1"/>
      <c r="F424" s="1"/>
    </row>
    <row r="425" spans="5:6" x14ac:dyDescent="0.25">
      <c r="E425" s="1"/>
      <c r="F425" s="1"/>
    </row>
    <row r="426" spans="5:6" x14ac:dyDescent="0.25">
      <c r="E426" s="1"/>
      <c r="F426" s="1"/>
    </row>
    <row r="427" spans="5:6" x14ac:dyDescent="0.25">
      <c r="E427" s="1"/>
      <c r="F427" s="1"/>
    </row>
    <row r="428" spans="5:6" x14ac:dyDescent="0.25">
      <c r="E428" s="1"/>
      <c r="F428" s="1"/>
    </row>
    <row r="429" spans="5:6" x14ac:dyDescent="0.25">
      <c r="E429" s="1"/>
      <c r="F429" s="1"/>
    </row>
    <row r="430" spans="5:6" x14ac:dyDescent="0.25">
      <c r="E430" s="1"/>
      <c r="F430" s="1"/>
    </row>
    <row r="431" spans="5:6" x14ac:dyDescent="0.25">
      <c r="E431" s="1"/>
      <c r="F431" s="1"/>
    </row>
    <row r="432" spans="5:6" x14ac:dyDescent="0.25">
      <c r="E432" s="1"/>
      <c r="F432" s="1"/>
    </row>
    <row r="433" spans="5:6" x14ac:dyDescent="0.25">
      <c r="E433" s="1"/>
      <c r="F433" s="1"/>
    </row>
    <row r="434" spans="5:6" x14ac:dyDescent="0.25">
      <c r="E434" s="1"/>
      <c r="F434" s="1"/>
    </row>
    <row r="435" spans="5:6" x14ac:dyDescent="0.25">
      <c r="E435" s="1"/>
      <c r="F435" s="1"/>
    </row>
    <row r="436" spans="5:6" x14ac:dyDescent="0.25">
      <c r="E436" s="1"/>
      <c r="F436" s="1"/>
    </row>
    <row r="437" spans="5:6" x14ac:dyDescent="0.25">
      <c r="E437" s="1"/>
      <c r="F437" s="1"/>
    </row>
    <row r="438" spans="5:6" x14ac:dyDescent="0.25">
      <c r="E438" s="1"/>
      <c r="F438" s="1"/>
    </row>
    <row r="439" spans="5:6" x14ac:dyDescent="0.25">
      <c r="E439" s="1"/>
      <c r="F439" s="1"/>
    </row>
    <row r="440" spans="5:6" x14ac:dyDescent="0.25">
      <c r="E440" s="1"/>
      <c r="F440" s="1"/>
    </row>
    <row r="441" spans="5:6" x14ac:dyDescent="0.25">
      <c r="E441" s="1"/>
      <c r="F441" s="1"/>
    </row>
    <row r="442" spans="5:6" x14ac:dyDescent="0.25">
      <c r="E442" s="1"/>
      <c r="F442" s="1"/>
    </row>
    <row r="443" spans="5:6" x14ac:dyDescent="0.25">
      <c r="E443" s="1"/>
      <c r="F443" s="1"/>
    </row>
    <row r="444" spans="5:6" x14ac:dyDescent="0.25">
      <c r="E444" s="1"/>
      <c r="F444" s="1"/>
    </row>
    <row r="445" spans="5:6" x14ac:dyDescent="0.25">
      <c r="E445" s="1"/>
      <c r="F445" s="1"/>
    </row>
    <row r="446" spans="5:6" x14ac:dyDescent="0.25">
      <c r="E446" s="1"/>
      <c r="F446" s="1"/>
    </row>
    <row r="447" spans="5:6" x14ac:dyDescent="0.25">
      <c r="E447" s="1"/>
      <c r="F447" s="1"/>
    </row>
    <row r="448" spans="5:6" x14ac:dyDescent="0.25">
      <c r="E448" s="1"/>
      <c r="F448" s="1"/>
    </row>
    <row r="449" spans="5:6" x14ac:dyDescent="0.25">
      <c r="E449" s="1"/>
      <c r="F449" s="1"/>
    </row>
    <row r="450" spans="5:6" x14ac:dyDescent="0.25">
      <c r="E450" s="1"/>
      <c r="F450" s="1"/>
    </row>
    <row r="451" spans="5:6" x14ac:dyDescent="0.25">
      <c r="E451" s="1"/>
      <c r="F451" s="1"/>
    </row>
    <row r="452" spans="5:6" x14ac:dyDescent="0.25">
      <c r="E452" s="1"/>
      <c r="F452" s="1"/>
    </row>
    <row r="453" spans="5:6" x14ac:dyDescent="0.25">
      <c r="E453" s="1"/>
      <c r="F453" s="1"/>
    </row>
    <row r="454" spans="5:6" x14ac:dyDescent="0.25">
      <c r="E454" s="1"/>
      <c r="F454" s="1"/>
    </row>
    <row r="455" spans="5:6" x14ac:dyDescent="0.25">
      <c r="E455" s="1"/>
      <c r="F455" s="1"/>
    </row>
    <row r="456" spans="5:6" x14ac:dyDescent="0.25">
      <c r="E456" s="1"/>
      <c r="F456" s="1"/>
    </row>
    <row r="457" spans="5:6" x14ac:dyDescent="0.25">
      <c r="E457" s="1"/>
      <c r="F457" s="1"/>
    </row>
    <row r="458" spans="5:6" x14ac:dyDescent="0.25">
      <c r="E458" s="1"/>
      <c r="F458" s="1"/>
    </row>
    <row r="459" spans="5:6" x14ac:dyDescent="0.25">
      <c r="E459" s="1"/>
      <c r="F459" s="1"/>
    </row>
    <row r="460" spans="5:6" x14ac:dyDescent="0.25">
      <c r="E460" s="1"/>
      <c r="F460" s="1"/>
    </row>
    <row r="461" spans="5:6" x14ac:dyDescent="0.25">
      <c r="E461" s="1"/>
      <c r="F461" s="1"/>
    </row>
    <row r="462" spans="5:6" x14ac:dyDescent="0.25">
      <c r="E462" s="1"/>
      <c r="F462" s="1"/>
    </row>
    <row r="463" spans="5:6" x14ac:dyDescent="0.25">
      <c r="E463" s="1"/>
      <c r="F463" s="1"/>
    </row>
    <row r="464" spans="5:6" x14ac:dyDescent="0.25">
      <c r="E464" s="1"/>
      <c r="F464" s="1"/>
    </row>
    <row r="465" spans="5:6" x14ac:dyDescent="0.25">
      <c r="E465" s="1"/>
      <c r="F465" s="1"/>
    </row>
    <row r="466" spans="5:6" x14ac:dyDescent="0.25">
      <c r="E466" s="1"/>
      <c r="F466" s="1"/>
    </row>
    <row r="467" spans="5:6" x14ac:dyDescent="0.25">
      <c r="E467" s="1"/>
      <c r="F467" s="1"/>
    </row>
    <row r="468" spans="5:6" x14ac:dyDescent="0.25">
      <c r="E468" s="1"/>
      <c r="F468" s="1"/>
    </row>
    <row r="469" spans="5:6" x14ac:dyDescent="0.25">
      <c r="E469" s="1"/>
      <c r="F469" s="1"/>
    </row>
    <row r="470" spans="5:6" x14ac:dyDescent="0.25">
      <c r="E470" s="1"/>
      <c r="F470" s="1"/>
    </row>
    <row r="471" spans="5:6" x14ac:dyDescent="0.25">
      <c r="E471" s="1"/>
      <c r="F471" s="1"/>
    </row>
    <row r="472" spans="5:6" x14ac:dyDescent="0.25">
      <c r="E472" s="1"/>
      <c r="F472" s="1"/>
    </row>
    <row r="473" spans="5:6" x14ac:dyDescent="0.25">
      <c r="E473" s="1"/>
      <c r="F473" s="1"/>
    </row>
    <row r="474" spans="5:6" x14ac:dyDescent="0.25">
      <c r="E474" s="1"/>
      <c r="F474" s="1"/>
    </row>
    <row r="475" spans="5:6" x14ac:dyDescent="0.25">
      <c r="E475" s="1"/>
      <c r="F475" s="1"/>
    </row>
    <row r="476" spans="5:6" x14ac:dyDescent="0.25">
      <c r="E476" s="1"/>
      <c r="F476" s="1"/>
    </row>
    <row r="477" spans="5:6" x14ac:dyDescent="0.25">
      <c r="E477" s="1"/>
      <c r="F477" s="1"/>
    </row>
    <row r="478" spans="5:6" x14ac:dyDescent="0.25">
      <c r="E478" s="1"/>
      <c r="F478" s="1"/>
    </row>
    <row r="479" spans="5:6" x14ac:dyDescent="0.25">
      <c r="E479" s="1"/>
      <c r="F479" s="1"/>
    </row>
    <row r="480" spans="5:6" x14ac:dyDescent="0.25">
      <c r="E480" s="1"/>
      <c r="F480" s="1"/>
    </row>
    <row r="481" spans="5:6" x14ac:dyDescent="0.25">
      <c r="E481" s="1"/>
      <c r="F481" s="1"/>
    </row>
    <row r="482" spans="5:6" x14ac:dyDescent="0.25">
      <c r="E482" s="1"/>
      <c r="F482" s="1"/>
    </row>
    <row r="483" spans="5:6" x14ac:dyDescent="0.25">
      <c r="E483" s="1"/>
      <c r="F483" s="1"/>
    </row>
    <row r="484" spans="5:6" x14ac:dyDescent="0.25">
      <c r="E484" s="1"/>
      <c r="F484" s="1"/>
    </row>
    <row r="485" spans="5:6" x14ac:dyDescent="0.25">
      <c r="E485" s="1"/>
      <c r="F485" s="1"/>
    </row>
    <row r="486" spans="5:6" x14ac:dyDescent="0.25">
      <c r="E486" s="1"/>
      <c r="F486" s="1"/>
    </row>
    <row r="487" spans="5:6" x14ac:dyDescent="0.25">
      <c r="E487" s="1"/>
      <c r="F487" s="1"/>
    </row>
    <row r="488" spans="5:6" x14ac:dyDescent="0.25">
      <c r="E488" s="1"/>
      <c r="F488" s="1"/>
    </row>
    <row r="489" spans="5:6" x14ac:dyDescent="0.25">
      <c r="E489" s="1"/>
      <c r="F489" s="1"/>
    </row>
    <row r="490" spans="5:6" x14ac:dyDescent="0.25">
      <c r="E490" s="1"/>
      <c r="F490" s="1"/>
    </row>
    <row r="491" spans="5:6" x14ac:dyDescent="0.25">
      <c r="E491" s="1"/>
      <c r="F491" s="1"/>
    </row>
    <row r="492" spans="5:6" x14ac:dyDescent="0.25">
      <c r="E492" s="1"/>
      <c r="F492" s="1"/>
    </row>
    <row r="493" spans="5:6" x14ac:dyDescent="0.25">
      <c r="E493" s="1"/>
      <c r="F493" s="1"/>
    </row>
    <row r="494" spans="5:6" x14ac:dyDescent="0.25">
      <c r="E494" s="1"/>
      <c r="F494" s="1"/>
    </row>
    <row r="495" spans="5:6" x14ac:dyDescent="0.25">
      <c r="E495" s="1"/>
      <c r="F495" s="1"/>
    </row>
    <row r="496" spans="5: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33"/>
  <sheetViews>
    <sheetView tabSelected="1" view="pageBreakPreview" topLeftCell="A34" zoomScaleNormal="100" zoomScaleSheetLayoutView="100" workbookViewId="0">
      <selection activeCell="J34" sqref="J1:K1048576"/>
    </sheetView>
  </sheetViews>
  <sheetFormatPr defaultColWidth="8.88671875" defaultRowHeight="13.2" x14ac:dyDescent="0.25"/>
  <cols>
    <col min="1" max="1" width="23.44140625" style="107" customWidth="1"/>
    <col min="2" max="2" width="19" style="105" customWidth="1"/>
    <col min="3" max="3" width="20.21875" style="105" customWidth="1"/>
    <col min="4" max="4" width="33.21875" style="100" customWidth="1"/>
    <col min="5" max="5" width="12.6640625" style="115" hidden="1" customWidth="1"/>
    <col min="6" max="6" width="8.109375" style="78" hidden="1" customWidth="1"/>
    <col min="7" max="7" width="24.77734375" style="78" hidden="1" customWidth="1"/>
    <col min="8" max="8" width="19.44140625" style="78" hidden="1" customWidth="1"/>
    <col min="9" max="9" width="33.21875" style="78" hidden="1" customWidth="1"/>
    <col min="10" max="10" width="33.21875" style="116" hidden="1" customWidth="1"/>
    <col min="11" max="11" width="33.21875" style="33" hidden="1" customWidth="1"/>
    <col min="12" max="12" width="33.21875" style="33" customWidth="1"/>
    <col min="13" max="13" width="8.5546875" style="26" customWidth="1"/>
    <col min="14" max="14" width="8.33203125" style="26" customWidth="1"/>
    <col min="15" max="25" width="8.88671875" style="78" customWidth="1"/>
    <col min="26" max="16384" width="8.88671875" style="78"/>
  </cols>
  <sheetData>
    <row r="1" spans="1:23" ht="21.6" customHeight="1" x14ac:dyDescent="0.25">
      <c r="A1" s="159" t="s">
        <v>1877</v>
      </c>
      <c r="B1" s="160"/>
      <c r="C1" s="160"/>
      <c r="D1" s="161"/>
      <c r="E1" s="124"/>
    </row>
    <row r="2" spans="1:23" ht="17.399999999999999" x14ac:dyDescent="0.25">
      <c r="A2" s="155" t="s">
        <v>1954</v>
      </c>
      <c r="B2" s="156"/>
      <c r="D2" s="133">
        <f ca="1">TODAY()</f>
        <v>45219</v>
      </c>
      <c r="E2" s="121"/>
      <c r="L2" s="154"/>
      <c r="P2" s="76"/>
    </row>
    <row r="3" spans="1:23" ht="17.399999999999999" customHeight="1" x14ac:dyDescent="0.25">
      <c r="A3" s="157" t="s">
        <v>1878</v>
      </c>
      <c r="B3" s="158"/>
      <c r="C3" s="100">
        <f>COUNTIF(I7:I206,"179 Adult")</f>
        <v>16</v>
      </c>
      <c r="D3" s="134" t="s">
        <v>1625</v>
      </c>
      <c r="L3" s="154"/>
      <c r="P3" s="76"/>
    </row>
    <row r="4" spans="1:23" x14ac:dyDescent="0.25">
      <c r="A4" s="89"/>
      <c r="C4" s="100">
        <f>COUNTIF(I8:I207,"179 Youth")+COUNTIF(I1:I207,"179 Sibling")</f>
        <v>44</v>
      </c>
      <c r="D4" s="134" t="s">
        <v>1751</v>
      </c>
      <c r="L4" s="154"/>
      <c r="P4" s="76"/>
    </row>
    <row r="5" spans="1:23" x14ac:dyDescent="0.25">
      <c r="A5" s="89"/>
      <c r="C5" s="100">
        <f>SUM(C3:C4)</f>
        <v>60</v>
      </c>
      <c r="D5" s="135" t="s">
        <v>344</v>
      </c>
      <c r="E5" s="122"/>
      <c r="J5" s="117"/>
      <c r="M5" s="33"/>
      <c r="N5" s="33"/>
      <c r="P5" s="76"/>
    </row>
    <row r="6" spans="1:23" x14ac:dyDescent="0.25">
      <c r="A6" s="96" t="s">
        <v>3</v>
      </c>
      <c r="B6" s="81" t="s">
        <v>5</v>
      </c>
      <c r="C6" s="81" t="s">
        <v>6</v>
      </c>
      <c r="D6" s="135" t="s">
        <v>4</v>
      </c>
      <c r="E6" s="122"/>
      <c r="J6" s="117"/>
      <c r="M6" s="33"/>
      <c r="N6" s="33"/>
      <c r="P6" s="76"/>
    </row>
    <row r="7" spans="1:23" ht="30" customHeight="1" x14ac:dyDescent="0.25">
      <c r="A7" s="144" t="s">
        <v>1702</v>
      </c>
      <c r="B7" s="146" t="s">
        <v>1620</v>
      </c>
      <c r="C7" s="146" t="s">
        <v>1620</v>
      </c>
      <c r="D7" s="143" t="s">
        <v>353</v>
      </c>
      <c r="E7" t="s">
        <v>1587</v>
      </c>
      <c r="F7" s="120" t="s">
        <v>1703</v>
      </c>
      <c r="G7" t="s">
        <v>1690</v>
      </c>
      <c r="H7">
        <v>2488353606</v>
      </c>
      <c r="I7" t="s">
        <v>1308</v>
      </c>
      <c r="J7" s="130">
        <v>43832.663194444445</v>
      </c>
      <c r="K7" s="106"/>
      <c r="L7" s="26"/>
      <c r="O7" s="26"/>
      <c r="P7" s="76"/>
      <c r="Q7" s="76"/>
      <c r="R7" s="76"/>
      <c r="S7" s="76"/>
      <c r="T7" s="76"/>
      <c r="U7" s="76"/>
      <c r="V7" s="76"/>
      <c r="W7" s="76"/>
    </row>
    <row r="8" spans="1:23" ht="30" customHeight="1" x14ac:dyDescent="0.25">
      <c r="A8" s="144" t="s">
        <v>1672</v>
      </c>
      <c r="B8" s="146" t="s">
        <v>1620</v>
      </c>
      <c r="C8" s="146" t="s">
        <v>1620</v>
      </c>
      <c r="D8" s="143" t="s">
        <v>353</v>
      </c>
      <c r="E8" t="s">
        <v>1587</v>
      </c>
      <c r="F8" s="120" t="s">
        <v>1673</v>
      </c>
      <c r="G8" t="s">
        <v>352</v>
      </c>
      <c r="H8">
        <v>2485087922</v>
      </c>
      <c r="I8" t="s">
        <v>1308</v>
      </c>
      <c r="J8" s="130">
        <v>43832.663194444445</v>
      </c>
      <c r="K8" s="106"/>
      <c r="L8" s="26"/>
      <c r="O8" s="26"/>
      <c r="P8" s="76"/>
      <c r="Q8" s="76"/>
      <c r="R8" s="76"/>
      <c r="S8" s="76"/>
      <c r="T8" s="76"/>
      <c r="U8" s="76"/>
      <c r="V8" s="76"/>
      <c r="W8" s="76"/>
    </row>
    <row r="9" spans="1:23" ht="30" customHeight="1" x14ac:dyDescent="0.25">
      <c r="A9" s="144" t="s">
        <v>342</v>
      </c>
      <c r="B9" s="146" t="s">
        <v>1620</v>
      </c>
      <c r="C9" s="146" t="s">
        <v>1620</v>
      </c>
      <c r="D9" s="143" t="s">
        <v>353</v>
      </c>
      <c r="E9" t="s">
        <v>1587</v>
      </c>
      <c r="F9" s="120" t="s">
        <v>1943</v>
      </c>
      <c r="G9" t="s">
        <v>1310</v>
      </c>
      <c r="H9">
        <v>2484269477</v>
      </c>
      <c r="I9" t="s">
        <v>1308</v>
      </c>
      <c r="J9" s="130">
        <v>43832.663194444445</v>
      </c>
      <c r="K9" s="106"/>
      <c r="L9" s="26"/>
      <c r="O9" s="26"/>
      <c r="P9" s="76"/>
      <c r="Q9" s="76"/>
      <c r="R9" s="76"/>
      <c r="S9" s="76"/>
      <c r="T9" s="76"/>
      <c r="U9" s="76"/>
      <c r="V9" s="76"/>
      <c r="W9" s="76"/>
    </row>
    <row r="10" spans="1:23" ht="30" customHeight="1" x14ac:dyDescent="0.25">
      <c r="A10" s="144" t="s">
        <v>1838</v>
      </c>
      <c r="B10" s="146" t="s">
        <v>1620</v>
      </c>
      <c r="C10" s="146" t="s">
        <v>1620</v>
      </c>
      <c r="D10" s="143" t="s">
        <v>353</v>
      </c>
      <c r="E10" t="s">
        <v>1587</v>
      </c>
      <c r="F10" s="120" t="s">
        <v>1674</v>
      </c>
      <c r="G10" t="s">
        <v>1788</v>
      </c>
      <c r="H10">
        <v>8105690422</v>
      </c>
      <c r="I10" t="s">
        <v>1308</v>
      </c>
      <c r="J10" s="130">
        <v>43832.663194444445</v>
      </c>
      <c r="K10" s="126"/>
      <c r="L10" s="26"/>
      <c r="O10" s="26"/>
      <c r="P10" s="76"/>
      <c r="Q10" s="76"/>
      <c r="R10" s="76"/>
      <c r="S10" s="76"/>
      <c r="T10" s="76"/>
      <c r="U10" s="76"/>
      <c r="V10" s="76"/>
      <c r="W10" s="76"/>
    </row>
    <row r="11" spans="1:23" ht="30" customHeight="1" x14ac:dyDescent="0.25">
      <c r="A11" s="144" t="s">
        <v>1827</v>
      </c>
      <c r="B11" s="146" t="s">
        <v>1620</v>
      </c>
      <c r="C11" s="146" t="s">
        <v>1620</v>
      </c>
      <c r="D11" s="143" t="s">
        <v>353</v>
      </c>
      <c r="E11" t="s">
        <v>1587</v>
      </c>
      <c r="F11" s="120" t="s">
        <v>1715</v>
      </c>
      <c r="G11" t="s">
        <v>1763</v>
      </c>
      <c r="H11">
        <v>2489543013</v>
      </c>
      <c r="I11" t="s">
        <v>1308</v>
      </c>
      <c r="J11" s="130">
        <v>43832.663194444445</v>
      </c>
      <c r="K11" s="126"/>
      <c r="O11" s="26"/>
      <c r="P11" s="76"/>
      <c r="Q11" s="76"/>
      <c r="R11" s="76"/>
      <c r="S11" s="76"/>
      <c r="T11" s="76"/>
      <c r="U11" s="76"/>
      <c r="V11" s="76"/>
      <c r="W11" s="76"/>
    </row>
    <row r="12" spans="1:23" ht="30" customHeight="1" x14ac:dyDescent="0.25">
      <c r="A12" s="144" t="s">
        <v>1714</v>
      </c>
      <c r="B12" s="146" t="s">
        <v>1620</v>
      </c>
      <c r="C12" s="146" t="s">
        <v>1620</v>
      </c>
      <c r="D12" s="143" t="s">
        <v>353</v>
      </c>
      <c r="E12" t="s">
        <v>1587</v>
      </c>
      <c r="F12" s="120" t="s">
        <v>1715</v>
      </c>
      <c r="G12" t="s">
        <v>1707</v>
      </c>
      <c r="H12">
        <v>2488805079</v>
      </c>
      <c r="I12" t="s">
        <v>1308</v>
      </c>
      <c r="J12" s="130"/>
      <c r="K12" s="126"/>
      <c r="O12" s="26"/>
      <c r="P12" s="76"/>
      <c r="Q12" s="76"/>
      <c r="R12" s="76"/>
      <c r="S12" s="76"/>
      <c r="T12" s="76"/>
      <c r="U12" s="76"/>
      <c r="V12" s="76"/>
      <c r="W12" s="76"/>
    </row>
    <row r="13" spans="1:23" ht="30" customHeight="1" x14ac:dyDescent="0.25">
      <c r="A13" s="144" t="s">
        <v>393</v>
      </c>
      <c r="B13" s="146" t="s">
        <v>1620</v>
      </c>
      <c r="C13" s="146" t="s">
        <v>1620</v>
      </c>
      <c r="D13" s="143" t="s">
        <v>353</v>
      </c>
      <c r="E13" t="s">
        <v>1587</v>
      </c>
      <c r="F13" s="120" t="s">
        <v>1616</v>
      </c>
      <c r="G13" t="s">
        <v>352</v>
      </c>
      <c r="H13">
        <v>2485087328</v>
      </c>
      <c r="I13" t="s">
        <v>1308</v>
      </c>
      <c r="J13" s="130">
        <v>43832.663194444445</v>
      </c>
      <c r="K13" s="126"/>
      <c r="O13" s="26"/>
      <c r="P13" s="76"/>
      <c r="Q13" s="76"/>
      <c r="R13" s="76"/>
      <c r="S13" s="76"/>
      <c r="T13" s="76"/>
      <c r="U13" s="76"/>
      <c r="V13" s="76"/>
      <c r="W13" s="76"/>
    </row>
    <row r="14" spans="1:23" ht="30" customHeight="1" x14ac:dyDescent="0.25">
      <c r="A14" s="144" t="s">
        <v>1190</v>
      </c>
      <c r="B14" s="146" t="s">
        <v>1620</v>
      </c>
      <c r="C14" s="146" t="s">
        <v>1620</v>
      </c>
      <c r="D14" s="143"/>
      <c r="E14" t="s">
        <v>1587</v>
      </c>
      <c r="F14" s="128" t="s">
        <v>1745</v>
      </c>
      <c r="G14"/>
      <c r="H14"/>
      <c r="I14" t="s">
        <v>1308</v>
      </c>
      <c r="J14" s="130">
        <v>43832.663194444445</v>
      </c>
      <c r="K14" s="126"/>
      <c r="O14" s="26"/>
      <c r="P14" s="76"/>
      <c r="Q14" s="76"/>
      <c r="R14" s="76"/>
      <c r="S14" s="76"/>
      <c r="T14" s="76"/>
      <c r="U14" s="76"/>
      <c r="V14" s="76"/>
      <c r="W14" s="76"/>
    </row>
    <row r="15" spans="1:23" ht="30" customHeight="1" x14ac:dyDescent="0.25">
      <c r="A15" s="144" t="s">
        <v>1830</v>
      </c>
      <c r="B15" s="146" t="s">
        <v>1620</v>
      </c>
      <c r="C15" s="146" t="s">
        <v>1620</v>
      </c>
      <c r="D15" s="143" t="s">
        <v>353</v>
      </c>
      <c r="E15" t="s">
        <v>1587</v>
      </c>
      <c r="F15" s="120" t="s">
        <v>1831</v>
      </c>
      <c r="G15" t="s">
        <v>1769</v>
      </c>
      <c r="H15">
        <v>2488901742</v>
      </c>
      <c r="I15" t="s">
        <v>1308</v>
      </c>
      <c r="J15" s="130">
        <v>43832.663194444445</v>
      </c>
      <c r="K15" s="126"/>
      <c r="O15" s="26"/>
      <c r="P15" s="76"/>
      <c r="Q15" s="76"/>
      <c r="R15" s="76"/>
      <c r="S15" s="76"/>
      <c r="T15" s="76"/>
      <c r="U15" s="76"/>
      <c r="V15" s="76"/>
      <c r="W15" s="76"/>
    </row>
    <row r="16" spans="1:23" ht="30" customHeight="1" x14ac:dyDescent="0.25">
      <c r="A16" s="144" t="s">
        <v>1212</v>
      </c>
      <c r="B16" s="146" t="s">
        <v>1620</v>
      </c>
      <c r="C16" s="146" t="s">
        <v>1620</v>
      </c>
      <c r="D16" s="143" t="s">
        <v>353</v>
      </c>
      <c r="E16" t="s">
        <v>1587</v>
      </c>
      <c r="F16" s="128" t="s">
        <v>1939</v>
      </c>
      <c r="G16" t="s">
        <v>1886</v>
      </c>
      <c r="H16" t="s">
        <v>1885</v>
      </c>
      <c r="I16" t="s">
        <v>1308</v>
      </c>
      <c r="J16" s="130">
        <v>43832.663194444445</v>
      </c>
      <c r="K16" s="126"/>
      <c r="O16" s="26"/>
      <c r="P16" s="76"/>
      <c r="Q16" s="76"/>
      <c r="R16" s="76"/>
      <c r="S16" s="76"/>
      <c r="T16" s="76"/>
      <c r="U16" s="76"/>
      <c r="V16" s="76"/>
      <c r="W16" s="76"/>
    </row>
    <row r="17" spans="1:23" ht="30" customHeight="1" x14ac:dyDescent="0.25">
      <c r="A17" s="144" t="s">
        <v>1937</v>
      </c>
      <c r="B17" s="146" t="s">
        <v>1620</v>
      </c>
      <c r="C17" s="146" t="s">
        <v>1620</v>
      </c>
      <c r="D17" s="143" t="s">
        <v>353</v>
      </c>
      <c r="E17" t="s">
        <v>1587</v>
      </c>
      <c r="F17" s="120" t="s">
        <v>1938</v>
      </c>
      <c r="G17" t="s">
        <v>1317</v>
      </c>
      <c r="H17">
        <v>2484444969</v>
      </c>
      <c r="I17" t="s">
        <v>1308</v>
      </c>
      <c r="J17" s="130">
        <v>43832.663194444445</v>
      </c>
      <c r="K17" s="126"/>
      <c r="O17" s="26"/>
      <c r="P17" s="76"/>
      <c r="Q17" s="76"/>
      <c r="R17" s="76"/>
      <c r="S17" s="76"/>
      <c r="T17" s="76"/>
      <c r="U17" s="76"/>
      <c r="V17" s="76"/>
      <c r="W17" s="76"/>
    </row>
    <row r="18" spans="1:23" ht="30" customHeight="1" x14ac:dyDescent="0.25">
      <c r="A18" s="144" t="s">
        <v>1839</v>
      </c>
      <c r="B18" s="146" t="s">
        <v>1620</v>
      </c>
      <c r="C18" s="146" t="s">
        <v>1620</v>
      </c>
      <c r="D18" s="143" t="s">
        <v>353</v>
      </c>
      <c r="E18" t="s">
        <v>1587</v>
      </c>
      <c r="F18" s="120" t="s">
        <v>1840</v>
      </c>
      <c r="G18" t="s">
        <v>1794</v>
      </c>
      <c r="H18" t="s">
        <v>1793</v>
      </c>
      <c r="I18" t="s">
        <v>1308</v>
      </c>
      <c r="J18" s="130">
        <v>43832.663194444445</v>
      </c>
      <c r="K18" s="126"/>
      <c r="O18" s="26"/>
      <c r="P18" s="76"/>
      <c r="Q18" s="76"/>
      <c r="R18" s="76"/>
      <c r="S18" s="76"/>
      <c r="T18" s="76"/>
      <c r="U18" s="76"/>
      <c r="V18" s="76"/>
      <c r="W18" s="76"/>
    </row>
    <row r="19" spans="1:23" ht="30" customHeight="1" x14ac:dyDescent="0.25">
      <c r="A19" s="144" t="s">
        <v>415</v>
      </c>
      <c r="B19" s="146" t="s">
        <v>1620</v>
      </c>
      <c r="C19" s="146" t="s">
        <v>1620</v>
      </c>
      <c r="D19" s="143" t="s">
        <v>353</v>
      </c>
      <c r="E19" t="s">
        <v>1587</v>
      </c>
      <c r="F19" s="120" t="s">
        <v>1840</v>
      </c>
      <c r="G19" t="s">
        <v>1903</v>
      </c>
      <c r="H19" t="s">
        <v>1793</v>
      </c>
      <c r="I19" t="s">
        <v>1308</v>
      </c>
      <c r="J19" s="130"/>
      <c r="K19" s="126"/>
      <c r="O19" s="26"/>
      <c r="P19" s="76"/>
      <c r="Q19" s="76"/>
      <c r="R19" s="76"/>
      <c r="S19" s="76"/>
      <c r="T19" s="76"/>
      <c r="U19" s="76"/>
      <c r="V19" s="76"/>
      <c r="W19" s="76"/>
    </row>
    <row r="20" spans="1:23" ht="30" customHeight="1" x14ac:dyDescent="0.25">
      <c r="A20" s="144" t="s">
        <v>1952</v>
      </c>
      <c r="B20" s="146" t="s">
        <v>1620</v>
      </c>
      <c r="C20" s="146" t="s">
        <v>1620</v>
      </c>
      <c r="D20" s="143" t="s">
        <v>353</v>
      </c>
      <c r="E20" t="s">
        <v>1587</v>
      </c>
      <c r="F20" s="128" t="s">
        <v>1953</v>
      </c>
      <c r="G20" t="s">
        <v>1934</v>
      </c>
      <c r="H20">
        <v>2485952323</v>
      </c>
      <c r="I20" t="s">
        <v>1308</v>
      </c>
      <c r="J20" s="130">
        <v>43832.663194444445</v>
      </c>
      <c r="K20" s="126"/>
      <c r="O20" s="26"/>
      <c r="P20" s="76"/>
      <c r="Q20" s="76"/>
      <c r="R20" s="76"/>
      <c r="S20" s="76"/>
      <c r="T20" s="76"/>
      <c r="U20" s="76"/>
      <c r="V20" s="76"/>
      <c r="W20" s="76"/>
    </row>
    <row r="21" spans="1:23" ht="30" customHeight="1" x14ac:dyDescent="0.25">
      <c r="A21" s="144" t="s">
        <v>1719</v>
      </c>
      <c r="B21" s="146" t="s">
        <v>1620</v>
      </c>
      <c r="C21" s="146" t="s">
        <v>1620</v>
      </c>
      <c r="D21" s="143"/>
      <c r="E21" t="s">
        <v>1587</v>
      </c>
      <c r="F21" s="128" t="s">
        <v>1720</v>
      </c>
      <c r="G21"/>
      <c r="H21"/>
      <c r="I21" t="s">
        <v>1308</v>
      </c>
      <c r="J21" s="130">
        <v>43832.663194444445</v>
      </c>
      <c r="K21" s="126"/>
      <c r="O21" s="26"/>
      <c r="P21" s="76"/>
      <c r="Q21" s="76"/>
      <c r="R21" s="76"/>
      <c r="S21" s="76"/>
      <c r="T21" s="76"/>
      <c r="U21" s="76"/>
      <c r="V21" s="76"/>
      <c r="W21" s="76"/>
    </row>
    <row r="22" spans="1:23" ht="30" customHeight="1" x14ac:dyDescent="0.25">
      <c r="A22" s="144" t="s">
        <v>1604</v>
      </c>
      <c r="B22" s="146" t="s">
        <v>1620</v>
      </c>
      <c r="C22" s="146" t="s">
        <v>1620</v>
      </c>
      <c r="D22" s="143" t="s">
        <v>353</v>
      </c>
      <c r="E22" t="s">
        <v>1587</v>
      </c>
      <c r="F22" s="128" t="s">
        <v>1618</v>
      </c>
      <c r="G22" s="142" t="s">
        <v>1601</v>
      </c>
      <c r="H22">
        <v>7345897461</v>
      </c>
      <c r="I22" t="s">
        <v>1308</v>
      </c>
      <c r="J22" s="125">
        <v>43832.663194444445</v>
      </c>
      <c r="K22" s="126"/>
      <c r="O22" s="26"/>
      <c r="P22" s="76"/>
      <c r="Q22" s="76"/>
      <c r="R22" s="76"/>
      <c r="S22" s="76"/>
      <c r="T22" s="76"/>
      <c r="U22" s="76"/>
      <c r="V22" s="76"/>
      <c r="W22" s="76"/>
    </row>
    <row r="23" spans="1:23" ht="30" customHeight="1" x14ac:dyDescent="0.25">
      <c r="A23" s="137" t="s">
        <v>1693</v>
      </c>
      <c r="B23" s="2" t="s">
        <v>1389</v>
      </c>
      <c r="C23" s="2" t="s">
        <v>1389</v>
      </c>
      <c r="D23" s="138" t="s">
        <v>353</v>
      </c>
      <c r="E23" t="e">
        <v>#N/A</v>
      </c>
      <c r="F23" s="128" t="s">
        <v>1692</v>
      </c>
      <c r="G23" t="s">
        <v>1690</v>
      </c>
      <c r="H23">
        <v>2485951883</v>
      </c>
      <c r="I23" s="26" t="s">
        <v>1304</v>
      </c>
      <c r="J23" s="130">
        <v>43832.663194444445</v>
      </c>
      <c r="K23" s="126"/>
      <c r="O23" s="26"/>
      <c r="P23" s="76"/>
      <c r="Q23" s="76"/>
      <c r="R23" s="76"/>
      <c r="S23" s="76"/>
      <c r="T23" s="76"/>
      <c r="U23" s="76"/>
      <c r="V23" s="76"/>
      <c r="W23" s="76"/>
    </row>
    <row r="24" spans="1:23" ht="30" customHeight="1" x14ac:dyDescent="0.25">
      <c r="A24" s="137" t="s">
        <v>1491</v>
      </c>
      <c r="B24" s="2" t="s">
        <v>1389</v>
      </c>
      <c r="C24" s="2" t="s">
        <v>1389</v>
      </c>
      <c r="D24" s="138" t="s">
        <v>353</v>
      </c>
      <c r="E24" t="e">
        <v>#N/A</v>
      </c>
      <c r="F24" s="120" t="s">
        <v>1692</v>
      </c>
      <c r="G24" t="s">
        <v>1966</v>
      </c>
      <c r="H24">
        <v>2485951883</v>
      </c>
      <c r="I24" t="s">
        <v>1304</v>
      </c>
      <c r="J24" s="130">
        <v>43832.663194444445</v>
      </c>
      <c r="K24" s="126"/>
      <c r="O24" s="26"/>
      <c r="P24" s="76"/>
      <c r="Q24" s="76"/>
      <c r="R24" s="76"/>
      <c r="S24" s="76"/>
      <c r="T24" s="76"/>
      <c r="U24" s="76"/>
      <c r="V24" s="76"/>
      <c r="W24" s="76"/>
    </row>
    <row r="25" spans="1:23" ht="30" customHeight="1" x14ac:dyDescent="0.25">
      <c r="A25" s="137" t="s">
        <v>1621</v>
      </c>
      <c r="B25" s="2" t="s">
        <v>1383</v>
      </c>
      <c r="C25" s="2" t="s">
        <v>1261</v>
      </c>
      <c r="D25" s="138" t="s">
        <v>1973</v>
      </c>
      <c r="E25" t="s">
        <v>354</v>
      </c>
      <c r="F25" s="128" t="s">
        <v>1675</v>
      </c>
      <c r="G25" s="142" t="s">
        <v>1645</v>
      </c>
      <c r="H25" t="s">
        <v>1644</v>
      </c>
      <c r="I25" t="s">
        <v>1304</v>
      </c>
      <c r="J25" s="126">
        <v>43832.663194444445</v>
      </c>
      <c r="K25" s="126"/>
      <c r="O25" s="26"/>
      <c r="P25" s="76"/>
      <c r="Q25" s="76"/>
      <c r="R25" s="76"/>
      <c r="S25" s="76"/>
      <c r="T25" s="76"/>
      <c r="U25" s="76"/>
      <c r="V25" s="76"/>
      <c r="W25" s="76"/>
    </row>
    <row r="26" spans="1:23" ht="30" customHeight="1" x14ac:dyDescent="0.25">
      <c r="A26" s="137" t="s">
        <v>1488</v>
      </c>
      <c r="B26" s="2" t="s">
        <v>1389</v>
      </c>
      <c r="C26" s="2" t="s">
        <v>1389</v>
      </c>
      <c r="D26" s="138" t="s">
        <v>353</v>
      </c>
      <c r="E26" t="s">
        <v>354</v>
      </c>
      <c r="F26" s="120" t="s">
        <v>1863</v>
      </c>
      <c r="G26">
        <v>0</v>
      </c>
      <c r="H26">
        <v>0</v>
      </c>
      <c r="I26" t="s">
        <v>1304</v>
      </c>
      <c r="J26" s="130">
        <v>43832.663194444445</v>
      </c>
      <c r="K26" s="126"/>
      <c r="O26" s="26"/>
      <c r="P26" s="76"/>
      <c r="Q26" s="76"/>
      <c r="R26" s="76"/>
      <c r="S26" s="76"/>
      <c r="T26" s="76"/>
      <c r="U26" s="76"/>
      <c r="V26" s="76"/>
      <c r="W26" s="76"/>
    </row>
    <row r="27" spans="1:23" ht="30" customHeight="1" x14ac:dyDescent="0.25">
      <c r="A27" s="137" t="s">
        <v>1971</v>
      </c>
      <c r="B27" s="191" t="s">
        <v>1979</v>
      </c>
      <c r="C27" s="2" t="s">
        <v>1389</v>
      </c>
      <c r="D27" s="138"/>
      <c r="E27"/>
      <c r="F27" s="128" t="s">
        <v>1972</v>
      </c>
      <c r="G27"/>
      <c r="H27"/>
      <c r="I27" t="s">
        <v>1304</v>
      </c>
      <c r="J27" s="130"/>
      <c r="K27" s="126"/>
      <c r="O27" s="26"/>
      <c r="P27" s="76"/>
      <c r="Q27" s="76"/>
      <c r="R27" s="76"/>
      <c r="S27" s="76"/>
      <c r="T27" s="76"/>
      <c r="U27" s="76"/>
      <c r="V27" s="76"/>
      <c r="W27" s="76"/>
    </row>
    <row r="28" spans="1:23" ht="30" customHeight="1" x14ac:dyDescent="0.25">
      <c r="A28" s="137" t="s">
        <v>1940</v>
      </c>
      <c r="B28" s="2" t="s">
        <v>1389</v>
      </c>
      <c r="C28" s="2" t="s">
        <v>1389</v>
      </c>
      <c r="D28" s="138" t="s">
        <v>353</v>
      </c>
      <c r="E28" s="148" t="s">
        <v>354</v>
      </c>
      <c r="F28" s="120" t="s">
        <v>1941</v>
      </c>
      <c r="G28" t="s">
        <v>1893</v>
      </c>
      <c r="H28">
        <v>3307156821</v>
      </c>
      <c r="I28" t="s">
        <v>1304</v>
      </c>
      <c r="J28" s="130">
        <v>43832.663194444445</v>
      </c>
      <c r="K28" s="126"/>
      <c r="O28" s="26"/>
      <c r="P28" s="76"/>
      <c r="Q28" s="76"/>
      <c r="R28" s="76"/>
      <c r="S28" s="76"/>
      <c r="T28" s="76"/>
      <c r="U28" s="76"/>
      <c r="V28" s="76"/>
      <c r="W28" s="76"/>
    </row>
    <row r="29" spans="1:23" ht="30" customHeight="1" x14ac:dyDescent="0.25">
      <c r="A29" s="137" t="s">
        <v>1942</v>
      </c>
      <c r="B29" s="2" t="s">
        <v>1389</v>
      </c>
      <c r="C29" s="2" t="s">
        <v>1389</v>
      </c>
      <c r="D29" s="138" t="s">
        <v>1896</v>
      </c>
      <c r="E29" t="s">
        <v>354</v>
      </c>
      <c r="F29" s="120" t="s">
        <v>1941</v>
      </c>
      <c r="G29" t="s">
        <v>1893</v>
      </c>
      <c r="H29">
        <v>3307156821</v>
      </c>
      <c r="I29" t="s">
        <v>1304</v>
      </c>
      <c r="J29" s="130">
        <v>43832.663194444445</v>
      </c>
      <c r="K29" s="126"/>
      <c r="O29" s="26"/>
      <c r="P29" s="76"/>
      <c r="Q29" s="76"/>
      <c r="R29" s="76"/>
      <c r="S29" s="76"/>
      <c r="T29" s="76"/>
      <c r="U29" s="76"/>
      <c r="V29" s="76"/>
      <c r="W29" s="76"/>
    </row>
    <row r="30" spans="1:23" ht="30" customHeight="1" x14ac:dyDescent="0.25">
      <c r="A30" s="137" t="s">
        <v>1843</v>
      </c>
      <c r="B30" s="2" t="s">
        <v>1389</v>
      </c>
      <c r="C30" s="2" t="s">
        <v>1389</v>
      </c>
      <c r="D30" s="138" t="s">
        <v>353</v>
      </c>
      <c r="E30" t="s">
        <v>354</v>
      </c>
      <c r="F30" s="120" t="s">
        <v>1844</v>
      </c>
      <c r="G30" t="s">
        <v>1805</v>
      </c>
      <c r="H30">
        <v>2483421498</v>
      </c>
      <c r="I30" t="s">
        <v>1304</v>
      </c>
      <c r="J30" s="130">
        <v>43832.663194444445</v>
      </c>
      <c r="K30" s="126"/>
      <c r="O30" s="26"/>
      <c r="P30" s="76"/>
      <c r="Q30" s="76"/>
      <c r="R30" s="76"/>
      <c r="S30" s="76"/>
      <c r="T30" s="76"/>
      <c r="U30" s="76"/>
      <c r="V30" s="76"/>
      <c r="W30" s="76"/>
    </row>
    <row r="31" spans="1:23" ht="30" customHeight="1" x14ac:dyDescent="0.25">
      <c r="A31" s="137" t="s">
        <v>1845</v>
      </c>
      <c r="B31" s="2" t="s">
        <v>1389</v>
      </c>
      <c r="C31" s="2" t="s">
        <v>1389</v>
      </c>
      <c r="D31" s="138" t="s">
        <v>353</v>
      </c>
      <c r="E31" t="s">
        <v>354</v>
      </c>
      <c r="F31" s="120" t="s">
        <v>1844</v>
      </c>
      <c r="G31" t="s">
        <v>1805</v>
      </c>
      <c r="H31">
        <v>2483421498</v>
      </c>
      <c r="I31" t="s">
        <v>1304</v>
      </c>
      <c r="J31" s="130">
        <v>43832.663194444445</v>
      </c>
      <c r="K31" s="126"/>
      <c r="O31" s="26"/>
      <c r="P31" s="76"/>
      <c r="Q31" s="76"/>
      <c r="R31" s="76"/>
      <c r="S31" s="76"/>
      <c r="T31" s="76"/>
      <c r="U31" s="76"/>
      <c r="V31" s="76"/>
      <c r="W31" s="76"/>
    </row>
    <row r="32" spans="1:23" ht="30" customHeight="1" x14ac:dyDescent="0.25">
      <c r="A32" s="137" t="s">
        <v>1683</v>
      </c>
      <c r="B32" s="2" t="s">
        <v>1389</v>
      </c>
      <c r="C32" s="2" t="s">
        <v>1978</v>
      </c>
      <c r="D32" s="138" t="s">
        <v>1974</v>
      </c>
      <c r="E32" t="s">
        <v>354</v>
      </c>
      <c r="F32" s="120" t="s">
        <v>1684</v>
      </c>
      <c r="G32" t="s">
        <v>1669</v>
      </c>
      <c r="H32">
        <v>7342772676</v>
      </c>
      <c r="I32" t="s">
        <v>1304</v>
      </c>
      <c r="J32" s="130">
        <v>43832.663194444445</v>
      </c>
      <c r="K32" s="126"/>
      <c r="O32" s="26"/>
      <c r="P32" s="76"/>
      <c r="Q32" s="76"/>
      <c r="R32" s="76"/>
      <c r="S32" s="76"/>
      <c r="T32" s="76"/>
      <c r="U32" s="76"/>
      <c r="V32" s="76"/>
      <c r="W32" s="76"/>
    </row>
    <row r="33" spans="1:23" ht="30" customHeight="1" x14ac:dyDescent="0.25">
      <c r="A33" s="137" t="s">
        <v>1834</v>
      </c>
      <c r="B33" s="2" t="s">
        <v>1389</v>
      </c>
      <c r="C33" s="2" t="s">
        <v>1389</v>
      </c>
      <c r="D33" s="138" t="s">
        <v>353</v>
      </c>
      <c r="E33">
        <v>0</v>
      </c>
      <c r="F33" s="120" t="s">
        <v>1835</v>
      </c>
      <c r="G33" t="s">
        <v>1778</v>
      </c>
      <c r="H33">
        <v>2489248952</v>
      </c>
      <c r="I33" t="s">
        <v>1304</v>
      </c>
      <c r="J33" s="130">
        <v>43832.663194444445</v>
      </c>
      <c r="K33" s="126"/>
      <c r="O33" s="26"/>
      <c r="P33" s="76"/>
      <c r="Q33" s="76"/>
      <c r="R33" s="76"/>
      <c r="S33" s="76"/>
      <c r="T33" s="76"/>
      <c r="U33" s="76"/>
      <c r="V33" s="76"/>
      <c r="W33" s="76"/>
    </row>
    <row r="34" spans="1:23" ht="30" customHeight="1" x14ac:dyDescent="0.25">
      <c r="A34" s="137" t="s">
        <v>1613</v>
      </c>
      <c r="B34" s="2" t="s">
        <v>1389</v>
      </c>
      <c r="C34" s="2" t="s">
        <v>1389</v>
      </c>
      <c r="D34" s="138" t="s">
        <v>353</v>
      </c>
      <c r="E34" t="s">
        <v>406</v>
      </c>
      <c r="F34" s="128" t="s">
        <v>1676</v>
      </c>
      <c r="G34" t="s">
        <v>1650</v>
      </c>
      <c r="H34">
        <v>2487058102</v>
      </c>
      <c r="I34" t="s">
        <v>1304</v>
      </c>
      <c r="J34" s="130">
        <v>43832.663194444445</v>
      </c>
      <c r="K34" s="126"/>
      <c r="O34" s="26"/>
      <c r="P34" s="76"/>
      <c r="Q34" s="76"/>
      <c r="R34" s="76"/>
      <c r="S34" s="76"/>
      <c r="T34" s="76"/>
      <c r="U34" s="76"/>
      <c r="V34" s="76"/>
      <c r="W34" s="76"/>
    </row>
    <row r="35" spans="1:23" ht="30" customHeight="1" x14ac:dyDescent="0.25">
      <c r="A35" s="137" t="s">
        <v>1370</v>
      </c>
      <c r="B35" s="2" t="s">
        <v>1389</v>
      </c>
      <c r="C35" s="2" t="s">
        <v>1389</v>
      </c>
      <c r="D35" s="138" t="s">
        <v>353</v>
      </c>
      <c r="E35" t="s">
        <v>738</v>
      </c>
      <c r="F35" s="120" t="s">
        <v>1750</v>
      </c>
      <c r="G35" t="s">
        <v>1749</v>
      </c>
      <c r="H35">
        <v>2483254805</v>
      </c>
      <c r="I35" t="s">
        <v>1304</v>
      </c>
      <c r="J35" s="130">
        <v>43832.663194444445</v>
      </c>
      <c r="K35" s="126"/>
      <c r="O35" s="26"/>
      <c r="P35" s="76"/>
      <c r="Q35" s="76"/>
      <c r="R35" s="76"/>
      <c r="S35" s="76"/>
      <c r="T35" s="76"/>
      <c r="U35" s="76"/>
      <c r="V35" s="76"/>
      <c r="W35" s="76"/>
    </row>
    <row r="36" spans="1:23" ht="30" customHeight="1" x14ac:dyDescent="0.25">
      <c r="A36" s="137" t="s">
        <v>332</v>
      </c>
      <c r="B36" s="2" t="s">
        <v>1261</v>
      </c>
      <c r="C36" s="2" t="s">
        <v>1261</v>
      </c>
      <c r="D36" s="138" t="s">
        <v>353</v>
      </c>
      <c r="E36" t="s">
        <v>400</v>
      </c>
      <c r="F36" s="120" t="s">
        <v>1615</v>
      </c>
      <c r="G36" t="s">
        <v>352</v>
      </c>
      <c r="H36">
        <v>2485088410</v>
      </c>
      <c r="I36" t="s">
        <v>1304</v>
      </c>
      <c r="J36" s="130">
        <v>43832.663194444445</v>
      </c>
      <c r="K36" s="126"/>
      <c r="O36" s="26"/>
      <c r="P36" s="76"/>
      <c r="Q36" s="76"/>
      <c r="R36" s="76"/>
      <c r="S36" s="76"/>
      <c r="T36" s="76"/>
      <c r="U36" s="76"/>
      <c r="V36" s="76"/>
      <c r="W36" s="76"/>
    </row>
    <row r="37" spans="1:23" ht="30" customHeight="1" x14ac:dyDescent="0.25">
      <c r="A37" s="137" t="s">
        <v>1595</v>
      </c>
      <c r="B37" s="2" t="s">
        <v>1516</v>
      </c>
      <c r="C37" s="2" t="s">
        <v>1516</v>
      </c>
      <c r="D37" s="138" t="s">
        <v>353</v>
      </c>
      <c r="E37" t="s">
        <v>400</v>
      </c>
      <c r="F37" s="120" t="s">
        <v>1615</v>
      </c>
      <c r="G37" t="s">
        <v>352</v>
      </c>
      <c r="H37">
        <v>2485088699</v>
      </c>
      <c r="I37" t="s">
        <v>1304</v>
      </c>
      <c r="J37" s="130">
        <v>43832.663194444445</v>
      </c>
      <c r="K37" s="126"/>
      <c r="O37" s="26"/>
      <c r="P37" s="76"/>
      <c r="Q37" s="76"/>
      <c r="R37" s="76"/>
      <c r="S37" s="76"/>
      <c r="T37" s="76"/>
      <c r="U37" s="76"/>
      <c r="V37" s="76"/>
      <c r="W37" s="76"/>
    </row>
    <row r="38" spans="1:23" ht="30" customHeight="1" x14ac:dyDescent="0.25">
      <c r="A38" s="137" t="s">
        <v>1841</v>
      </c>
      <c r="B38" s="2" t="s">
        <v>1389</v>
      </c>
      <c r="C38" s="2" t="s">
        <v>1389</v>
      </c>
      <c r="D38" s="138" t="s">
        <v>1957</v>
      </c>
      <c r="E38" t="s">
        <v>400</v>
      </c>
      <c r="F38" s="120" t="s">
        <v>1842</v>
      </c>
      <c r="G38" t="s">
        <v>1799</v>
      </c>
      <c r="H38">
        <v>8126032336</v>
      </c>
      <c r="I38" t="s">
        <v>1304</v>
      </c>
      <c r="J38" s="130">
        <v>43832.663194444445</v>
      </c>
      <c r="K38" s="126"/>
      <c r="O38" s="26"/>
      <c r="P38" s="76"/>
      <c r="Q38" s="76"/>
      <c r="R38" s="76"/>
      <c r="S38" s="76"/>
      <c r="T38" s="76"/>
      <c r="U38" s="76"/>
      <c r="V38" s="76"/>
      <c r="W38" s="76"/>
    </row>
    <row r="39" spans="1:23" ht="30" customHeight="1" x14ac:dyDescent="0.25">
      <c r="A39" s="137" t="s">
        <v>1727</v>
      </c>
      <c r="B39" s="2" t="s">
        <v>1389</v>
      </c>
      <c r="C39" s="2" t="s">
        <v>1389</v>
      </c>
      <c r="D39" s="138" t="s">
        <v>353</v>
      </c>
      <c r="E39" t="s">
        <v>367</v>
      </c>
      <c r="F39" s="120" t="s">
        <v>1728</v>
      </c>
      <c r="G39">
        <v>0</v>
      </c>
      <c r="H39">
        <v>0</v>
      </c>
      <c r="I39" t="s">
        <v>1304</v>
      </c>
      <c r="J39" s="130">
        <v>43832.663194444445</v>
      </c>
      <c r="K39" s="125"/>
      <c r="M39" s="33"/>
      <c r="N39" s="33"/>
      <c r="O39" s="26"/>
      <c r="P39" s="76"/>
      <c r="Q39" s="76"/>
      <c r="R39" s="76"/>
      <c r="S39" s="76"/>
      <c r="T39" s="76"/>
      <c r="U39" s="76"/>
      <c r="V39" s="76"/>
      <c r="W39" s="76"/>
    </row>
    <row r="40" spans="1:23" ht="30" customHeight="1" x14ac:dyDescent="0.25">
      <c r="A40" s="137" t="s">
        <v>1948</v>
      </c>
      <c r="B40" s="2" t="s">
        <v>1389</v>
      </c>
      <c r="C40" s="2" t="s">
        <v>1389</v>
      </c>
      <c r="D40" s="138" t="s">
        <v>353</v>
      </c>
      <c r="E40" t="s">
        <v>367</v>
      </c>
      <c r="F40" s="120" t="s">
        <v>1949</v>
      </c>
      <c r="G40" t="s">
        <v>1924</v>
      </c>
      <c r="H40">
        <v>2486154941</v>
      </c>
      <c r="I40" t="s">
        <v>1304</v>
      </c>
      <c r="J40" s="130">
        <v>43832.663194444445</v>
      </c>
      <c r="K40" s="126"/>
      <c r="O40" s="26"/>
      <c r="P40" s="76"/>
      <c r="Q40" s="76"/>
      <c r="R40" s="76"/>
      <c r="S40" s="76"/>
      <c r="T40" s="76"/>
      <c r="U40" s="76"/>
      <c r="V40" s="76"/>
      <c r="W40" s="76"/>
    </row>
    <row r="41" spans="1:23" ht="30" customHeight="1" x14ac:dyDescent="0.25">
      <c r="A41" s="137" t="s">
        <v>1946</v>
      </c>
      <c r="B41" s="2" t="s">
        <v>1389</v>
      </c>
      <c r="C41" s="2" t="s">
        <v>1389</v>
      </c>
      <c r="D41" s="138" t="s">
        <v>1915</v>
      </c>
      <c r="E41" t="s">
        <v>367</v>
      </c>
      <c r="F41" s="120" t="s">
        <v>1947</v>
      </c>
      <c r="G41" t="s">
        <v>1913</v>
      </c>
      <c r="H41" t="s">
        <v>1912</v>
      </c>
      <c r="I41" t="s">
        <v>1304</v>
      </c>
      <c r="J41" s="130">
        <v>43832.663194444445</v>
      </c>
      <c r="K41" s="126"/>
      <c r="O41" s="26"/>
      <c r="P41" s="76"/>
      <c r="Q41" s="76"/>
      <c r="R41" s="76"/>
      <c r="S41" s="76"/>
      <c r="T41" s="76"/>
      <c r="U41" s="76"/>
      <c r="V41" s="76"/>
      <c r="W41" s="76"/>
    </row>
    <row r="42" spans="1:23" ht="30" customHeight="1" x14ac:dyDescent="0.25">
      <c r="A42" s="137" t="s">
        <v>1825</v>
      </c>
      <c r="B42" s="2" t="s">
        <v>1383</v>
      </c>
      <c r="C42" s="2" t="s">
        <v>1970</v>
      </c>
      <c r="D42" s="138" t="s">
        <v>353</v>
      </c>
      <c r="E42" t="s">
        <v>354</v>
      </c>
      <c r="F42" s="128" t="s">
        <v>1826</v>
      </c>
      <c r="G42" s="142" t="s">
        <v>1757</v>
      </c>
      <c r="H42">
        <v>2485087319</v>
      </c>
      <c r="I42" t="s">
        <v>1304</v>
      </c>
      <c r="J42" s="130">
        <v>43832.663194444445</v>
      </c>
      <c r="K42" s="126"/>
      <c r="O42" s="26"/>
      <c r="P42" s="76"/>
      <c r="Q42" s="76"/>
      <c r="R42" s="76"/>
      <c r="S42" s="76"/>
      <c r="T42" s="76"/>
      <c r="U42" s="76"/>
      <c r="V42" s="76"/>
      <c r="W42" s="76"/>
    </row>
    <row r="43" spans="1:23" ht="30" customHeight="1" x14ac:dyDescent="0.25">
      <c r="A43" s="137" t="s">
        <v>1976</v>
      </c>
      <c r="B43" s="2" t="s">
        <v>1874</v>
      </c>
      <c r="C43" s="2" t="s">
        <v>1970</v>
      </c>
      <c r="D43" s="138"/>
      <c r="E43"/>
      <c r="F43" s="128"/>
      <c r="G43" s="142"/>
      <c r="H43"/>
      <c r="I43"/>
      <c r="J43" s="130"/>
      <c r="K43" s="126"/>
      <c r="O43" s="26"/>
      <c r="P43" s="76"/>
      <c r="Q43" s="76"/>
      <c r="R43" s="76"/>
      <c r="S43" s="76"/>
      <c r="T43" s="76"/>
      <c r="U43" s="76"/>
      <c r="V43" s="76"/>
      <c r="W43" s="76"/>
    </row>
    <row r="44" spans="1:23" ht="30" customHeight="1" x14ac:dyDescent="0.25">
      <c r="A44" s="137" t="s">
        <v>1846</v>
      </c>
      <c r="B44" s="2" t="s">
        <v>1389</v>
      </c>
      <c r="C44" s="2" t="s">
        <v>1261</v>
      </c>
      <c r="D44" s="138" t="s">
        <v>353</v>
      </c>
      <c r="E44">
        <v>0</v>
      </c>
      <c r="F44" s="120" t="s">
        <v>1847</v>
      </c>
      <c r="G44">
        <v>0</v>
      </c>
      <c r="H44">
        <v>0</v>
      </c>
      <c r="I44" t="s">
        <v>1304</v>
      </c>
      <c r="J44" s="130">
        <v>43832.663194444445</v>
      </c>
      <c r="K44" s="126"/>
      <c r="O44" s="26"/>
      <c r="P44" s="76"/>
      <c r="Q44" s="76"/>
      <c r="R44" s="76"/>
      <c r="S44" s="76"/>
      <c r="T44" s="76"/>
      <c r="U44" s="76"/>
      <c r="V44" s="76"/>
      <c r="W44" s="76"/>
    </row>
    <row r="45" spans="1:23" ht="30" customHeight="1" x14ac:dyDescent="0.25">
      <c r="A45" s="137" t="s">
        <v>1836</v>
      </c>
      <c r="B45" s="2" t="s">
        <v>1389</v>
      </c>
      <c r="C45" s="2" t="s">
        <v>1389</v>
      </c>
      <c r="D45" s="138" t="s">
        <v>353</v>
      </c>
      <c r="E45">
        <v>0</v>
      </c>
      <c r="F45" s="120" t="s">
        <v>1837</v>
      </c>
      <c r="G45" t="s">
        <v>1783</v>
      </c>
      <c r="H45">
        <v>2488406573</v>
      </c>
      <c r="I45" t="s">
        <v>1304</v>
      </c>
      <c r="J45" s="130"/>
      <c r="K45" s="126"/>
      <c r="O45" s="26"/>
      <c r="P45" s="76"/>
      <c r="Q45" s="76"/>
      <c r="R45" s="76"/>
      <c r="S45" s="76"/>
      <c r="T45" s="76"/>
      <c r="U45" s="76"/>
      <c r="V45" s="76"/>
      <c r="W45" s="76"/>
    </row>
    <row r="46" spans="1:23" ht="30" customHeight="1" x14ac:dyDescent="0.25">
      <c r="A46" s="137" t="s">
        <v>1679</v>
      </c>
      <c r="B46" s="2" t="s">
        <v>1718</v>
      </c>
      <c r="C46" s="2" t="s">
        <v>1975</v>
      </c>
      <c r="D46" s="138" t="s">
        <v>353</v>
      </c>
      <c r="E46" s="148" t="s">
        <v>367</v>
      </c>
      <c r="F46" s="120" t="s">
        <v>1680</v>
      </c>
      <c r="G46" t="s">
        <v>1661</v>
      </c>
      <c r="H46" t="s">
        <v>1761</v>
      </c>
      <c r="I46" t="s">
        <v>1304</v>
      </c>
      <c r="J46" s="130">
        <v>43832.663194444445</v>
      </c>
      <c r="K46" s="126"/>
      <c r="O46" s="26"/>
      <c r="P46" s="76"/>
      <c r="Q46" s="76"/>
      <c r="R46" s="76"/>
      <c r="S46" s="76"/>
      <c r="T46" s="76"/>
      <c r="U46" s="76"/>
      <c r="V46" s="76"/>
      <c r="W46" s="76"/>
    </row>
    <row r="47" spans="1:23" ht="30" customHeight="1" x14ac:dyDescent="0.25">
      <c r="A47" s="137" t="s">
        <v>1681</v>
      </c>
      <c r="B47" s="2" t="s">
        <v>1389</v>
      </c>
      <c r="C47" s="2" t="s">
        <v>1389</v>
      </c>
      <c r="D47" s="138" t="s">
        <v>353</v>
      </c>
      <c r="E47" t="s">
        <v>401</v>
      </c>
      <c r="F47" s="128" t="s">
        <v>1682</v>
      </c>
      <c r="G47" t="s">
        <v>1664</v>
      </c>
      <c r="H47" t="s">
        <v>1882</v>
      </c>
      <c r="I47" t="s">
        <v>1304</v>
      </c>
      <c r="J47" s="130">
        <v>43832.663194444445</v>
      </c>
      <c r="K47" s="126"/>
      <c r="O47" s="26"/>
      <c r="P47" s="76"/>
      <c r="Q47" s="76"/>
      <c r="R47" s="76"/>
      <c r="S47" s="76"/>
      <c r="T47" s="76"/>
      <c r="U47" s="76"/>
      <c r="V47" s="76"/>
      <c r="W47" s="76"/>
    </row>
    <row r="48" spans="1:23" ht="30" customHeight="1" x14ac:dyDescent="0.25">
      <c r="A48" s="137" t="s">
        <v>1603</v>
      </c>
      <c r="B48" s="2" t="s">
        <v>1261</v>
      </c>
      <c r="C48" s="2" t="s">
        <v>1851</v>
      </c>
      <c r="D48" s="138" t="s">
        <v>1945</v>
      </c>
      <c r="E48" t="s">
        <v>367</v>
      </c>
      <c r="F48" s="128" t="s">
        <v>1617</v>
      </c>
      <c r="G48" t="s">
        <v>1611</v>
      </c>
      <c r="H48">
        <v>8109862650</v>
      </c>
      <c r="I48" t="s">
        <v>1304</v>
      </c>
      <c r="J48" s="130">
        <v>43832.663194444445</v>
      </c>
      <c r="K48" s="126"/>
      <c r="O48" s="26"/>
      <c r="P48" s="76"/>
      <c r="Q48" s="76"/>
      <c r="R48" s="76"/>
      <c r="S48" s="76"/>
      <c r="T48" s="76"/>
      <c r="U48" s="76"/>
      <c r="V48" s="76"/>
      <c r="W48" s="76"/>
    </row>
    <row r="49" spans="1:23" ht="30" customHeight="1" x14ac:dyDescent="0.25">
      <c r="A49" s="137" t="s">
        <v>1828</v>
      </c>
      <c r="B49" s="2" t="s">
        <v>1389</v>
      </c>
      <c r="C49" s="2" t="s">
        <v>1389</v>
      </c>
      <c r="D49" s="138" t="s">
        <v>353</v>
      </c>
      <c r="E49" t="s">
        <v>367</v>
      </c>
      <c r="F49" s="120" t="s">
        <v>1829</v>
      </c>
      <c r="G49" t="s">
        <v>1769</v>
      </c>
      <c r="H49">
        <v>2488901742</v>
      </c>
      <c r="I49" t="s">
        <v>1304</v>
      </c>
      <c r="J49" s="130">
        <v>43832.663194444445</v>
      </c>
      <c r="K49" s="126"/>
      <c r="O49" s="26"/>
      <c r="P49" s="76"/>
      <c r="Q49" s="76"/>
      <c r="R49" s="76"/>
      <c r="S49" s="76"/>
      <c r="T49" s="76"/>
      <c r="U49" s="76"/>
      <c r="V49" s="76"/>
      <c r="W49" s="76"/>
    </row>
    <row r="50" spans="1:23" ht="30" customHeight="1" x14ac:dyDescent="0.25">
      <c r="A50" s="137" t="s">
        <v>1967</v>
      </c>
      <c r="B50" s="2" t="s">
        <v>1261</v>
      </c>
      <c r="C50" s="2" t="s">
        <v>1261</v>
      </c>
      <c r="D50" s="138" t="s">
        <v>353</v>
      </c>
      <c r="E50" t="s">
        <v>737</v>
      </c>
      <c r="F50" s="128" t="s">
        <v>1968</v>
      </c>
      <c r="G50">
        <v>0</v>
      </c>
      <c r="H50">
        <v>0</v>
      </c>
      <c r="I50" t="s">
        <v>1304</v>
      </c>
      <c r="J50" s="130">
        <v>43832.663194444445</v>
      </c>
      <c r="K50" s="126"/>
      <c r="O50" s="26"/>
      <c r="P50" s="76"/>
      <c r="Q50" s="76"/>
      <c r="R50" s="76"/>
      <c r="S50" s="76"/>
      <c r="T50" s="76"/>
      <c r="U50" s="76"/>
      <c r="V50" s="76"/>
      <c r="W50" s="76"/>
    </row>
    <row r="51" spans="1:23" ht="30" customHeight="1" x14ac:dyDescent="0.25">
      <c r="A51" s="137" t="s">
        <v>1741</v>
      </c>
      <c r="B51" s="2" t="s">
        <v>1389</v>
      </c>
      <c r="C51" s="2" t="s">
        <v>1389</v>
      </c>
      <c r="D51" s="138" t="s">
        <v>353</v>
      </c>
      <c r="E51" t="s">
        <v>367</v>
      </c>
      <c r="F51" s="120" t="s">
        <v>1742</v>
      </c>
      <c r="G51" t="s">
        <v>1386</v>
      </c>
      <c r="H51">
        <v>7345581458</v>
      </c>
      <c r="I51" t="s">
        <v>1304</v>
      </c>
      <c r="J51" s="130">
        <v>43832.663194444445</v>
      </c>
      <c r="K51" s="126"/>
      <c r="O51" s="26"/>
      <c r="P51" s="76"/>
      <c r="Q51" s="76"/>
      <c r="R51" s="76"/>
      <c r="S51" s="76"/>
      <c r="T51" s="76"/>
      <c r="U51" s="76"/>
      <c r="V51" s="76"/>
      <c r="W51" s="76"/>
    </row>
    <row r="52" spans="1:23" ht="30" customHeight="1" x14ac:dyDescent="0.25">
      <c r="A52" s="137" t="s">
        <v>1832</v>
      </c>
      <c r="B52" s="2" t="s">
        <v>1389</v>
      </c>
      <c r="C52" s="2" t="s">
        <v>1389</v>
      </c>
      <c r="D52" s="138" t="s">
        <v>1957</v>
      </c>
      <c r="E52" t="s">
        <v>354</v>
      </c>
      <c r="F52" s="120" t="s">
        <v>1833</v>
      </c>
      <c r="G52" t="s">
        <v>1918</v>
      </c>
      <c r="H52">
        <v>2488621486</v>
      </c>
      <c r="I52" t="s">
        <v>1304</v>
      </c>
      <c r="J52" s="130">
        <v>43832.663194444445</v>
      </c>
      <c r="K52" s="126"/>
      <c r="O52" s="26"/>
      <c r="P52" s="76"/>
      <c r="Q52" s="76"/>
      <c r="R52" s="76"/>
      <c r="S52" s="76"/>
      <c r="T52" s="76"/>
      <c r="U52" s="76"/>
      <c r="V52" s="76"/>
      <c r="W52" s="76"/>
    </row>
    <row r="53" spans="1:23" ht="30" customHeight="1" x14ac:dyDescent="0.25">
      <c r="A53" s="137" t="s">
        <v>1716</v>
      </c>
      <c r="B53" s="2" t="s">
        <v>1389</v>
      </c>
      <c r="C53" s="2" t="s">
        <v>1389</v>
      </c>
      <c r="D53" s="138"/>
      <c r="E53"/>
      <c r="F53" s="128" t="s">
        <v>1717</v>
      </c>
      <c r="G53"/>
      <c r="H53"/>
      <c r="I53" t="s">
        <v>1304</v>
      </c>
      <c r="J53" s="130">
        <v>43832.663194444445</v>
      </c>
      <c r="K53" s="126"/>
      <c r="O53" s="26"/>
      <c r="P53" s="76"/>
      <c r="Q53" s="76"/>
      <c r="R53" s="76"/>
      <c r="S53" s="76"/>
      <c r="T53" s="76"/>
      <c r="U53" s="76"/>
      <c r="V53" s="76"/>
      <c r="W53" s="76"/>
    </row>
    <row r="54" spans="1:23" ht="30" customHeight="1" x14ac:dyDescent="0.25">
      <c r="A54" s="137" t="s">
        <v>1464</v>
      </c>
      <c r="B54" s="2" t="s">
        <v>1389</v>
      </c>
      <c r="C54" s="2" t="s">
        <v>1383</v>
      </c>
      <c r="D54" s="138" t="s">
        <v>353</v>
      </c>
      <c r="E54" t="s">
        <v>354</v>
      </c>
      <c r="F54" s="120" t="s">
        <v>1864</v>
      </c>
      <c r="G54" s="142" t="s">
        <v>1465</v>
      </c>
      <c r="H54">
        <v>2489904331</v>
      </c>
      <c r="I54" t="s">
        <v>1304</v>
      </c>
      <c r="J54" s="130">
        <v>43832.663194444445</v>
      </c>
      <c r="K54" s="126"/>
      <c r="O54" s="26"/>
      <c r="P54" s="76"/>
      <c r="Q54" s="76"/>
      <c r="R54" s="76"/>
      <c r="S54" s="76"/>
      <c r="T54" s="76"/>
      <c r="U54" s="76"/>
      <c r="V54" s="76"/>
      <c r="W54" s="76"/>
    </row>
    <row r="55" spans="1:23" ht="30" customHeight="1" x14ac:dyDescent="0.25">
      <c r="A55" s="137" t="s">
        <v>1743</v>
      </c>
      <c r="B55" s="2" t="s">
        <v>1389</v>
      </c>
      <c r="C55" s="2" t="s">
        <v>1389</v>
      </c>
      <c r="D55" s="138" t="s">
        <v>353</v>
      </c>
      <c r="E55">
        <v>0</v>
      </c>
      <c r="F55" s="120" t="s">
        <v>1744</v>
      </c>
      <c r="G55" s="142" t="s">
        <v>1739</v>
      </c>
      <c r="H55">
        <v>4192052667</v>
      </c>
      <c r="I55" t="s">
        <v>1304</v>
      </c>
      <c r="J55" s="130">
        <v>43832.663194444445</v>
      </c>
      <c r="K55" s="126"/>
      <c r="O55" s="26"/>
      <c r="P55" s="76"/>
      <c r="Q55" s="76"/>
      <c r="R55" s="76"/>
      <c r="S55" s="76"/>
      <c r="T55" s="76"/>
      <c r="U55" s="76"/>
      <c r="V55" s="76"/>
      <c r="W55" s="76"/>
    </row>
    <row r="56" spans="1:23" ht="30" customHeight="1" x14ac:dyDescent="0.25">
      <c r="A56" s="137" t="s">
        <v>1872</v>
      </c>
      <c r="B56" s="2" t="s">
        <v>1969</v>
      </c>
      <c r="C56" s="2" t="s">
        <v>1383</v>
      </c>
      <c r="D56" s="138" t="s">
        <v>353</v>
      </c>
      <c r="E56">
        <v>0</v>
      </c>
      <c r="F56" s="120" t="s">
        <v>1873</v>
      </c>
      <c r="G56" t="s">
        <v>1868</v>
      </c>
      <c r="H56">
        <v>2487522928</v>
      </c>
      <c r="I56" t="s">
        <v>1304</v>
      </c>
      <c r="J56" s="130">
        <v>43832.663194444445</v>
      </c>
      <c r="K56" s="126"/>
      <c r="N56" s="33"/>
      <c r="O56" s="26"/>
      <c r="P56" s="76"/>
      <c r="Q56" s="76"/>
      <c r="R56" s="76"/>
      <c r="S56" s="76"/>
      <c r="T56" s="76"/>
      <c r="U56" s="76"/>
      <c r="V56" s="76"/>
      <c r="W56" s="76"/>
    </row>
    <row r="57" spans="1:23" ht="30" customHeight="1" x14ac:dyDescent="0.25">
      <c r="A57" s="137" t="s">
        <v>1468</v>
      </c>
      <c r="B57" s="2" t="s">
        <v>1389</v>
      </c>
      <c r="C57" s="2" t="s">
        <v>1389</v>
      </c>
      <c r="D57" s="138" t="s">
        <v>353</v>
      </c>
      <c r="E57">
        <v>0</v>
      </c>
      <c r="F57" s="128" t="s">
        <v>1631</v>
      </c>
      <c r="G57">
        <v>0</v>
      </c>
      <c r="H57">
        <v>0</v>
      </c>
      <c r="I57" t="s">
        <v>1304</v>
      </c>
      <c r="J57" s="130">
        <v>43832.663194444445</v>
      </c>
      <c r="K57" s="126"/>
      <c r="N57" s="33"/>
      <c r="O57" s="26"/>
      <c r="P57" s="76"/>
      <c r="Q57" s="76"/>
      <c r="R57" s="76"/>
      <c r="S57" s="76"/>
      <c r="T57" s="76"/>
      <c r="U57" s="76"/>
      <c r="V57" s="76"/>
      <c r="W57" s="76"/>
    </row>
    <row r="58" spans="1:23" ht="30" customHeight="1" x14ac:dyDescent="0.25">
      <c r="A58" s="137" t="s">
        <v>1677</v>
      </c>
      <c r="B58" s="2" t="s">
        <v>1389</v>
      </c>
      <c r="C58" s="2" t="s">
        <v>1389</v>
      </c>
      <c r="D58" s="138" t="s">
        <v>353</v>
      </c>
      <c r="E58">
        <v>0</v>
      </c>
      <c r="F58" s="120" t="s">
        <v>1678</v>
      </c>
      <c r="G58" t="s">
        <v>1900</v>
      </c>
      <c r="H58" t="s">
        <v>1655</v>
      </c>
      <c r="I58" t="s">
        <v>1304</v>
      </c>
      <c r="J58" s="130">
        <v>43832.663194444445</v>
      </c>
      <c r="K58" s="126"/>
      <c r="N58" s="33"/>
      <c r="O58" s="26"/>
      <c r="P58" s="76"/>
      <c r="Q58" s="76"/>
      <c r="R58" s="76"/>
      <c r="S58" s="76"/>
      <c r="T58" s="76"/>
      <c r="U58" s="76"/>
      <c r="V58" s="76"/>
      <c r="W58" s="76"/>
    </row>
    <row r="59" spans="1:23" ht="30" customHeight="1" x14ac:dyDescent="0.25">
      <c r="A59" s="137" t="s">
        <v>1700</v>
      </c>
      <c r="B59" s="2" t="s">
        <v>1389</v>
      </c>
      <c r="C59" s="2" t="s">
        <v>1389</v>
      </c>
      <c r="D59" s="138" t="s">
        <v>353</v>
      </c>
      <c r="E59" s="148">
        <v>0</v>
      </c>
      <c r="F59" s="120" t="s">
        <v>1701</v>
      </c>
      <c r="G59" t="s">
        <v>1699</v>
      </c>
      <c r="H59">
        <v>2488184662</v>
      </c>
      <c r="I59" t="s">
        <v>1304</v>
      </c>
      <c r="J59" s="130">
        <v>43832.663194444445</v>
      </c>
      <c r="K59" s="126"/>
      <c r="N59" s="33"/>
      <c r="O59" s="26"/>
      <c r="P59" s="76"/>
      <c r="Q59" s="76"/>
      <c r="R59" s="76"/>
      <c r="S59" s="76"/>
      <c r="T59" s="76"/>
      <c r="U59" s="76"/>
      <c r="V59" s="76"/>
      <c r="W59" s="76"/>
    </row>
    <row r="60" spans="1:23" ht="30" customHeight="1" x14ac:dyDescent="0.25">
      <c r="A60" s="137" t="s">
        <v>416</v>
      </c>
      <c r="B60" s="2" t="s">
        <v>1389</v>
      </c>
      <c r="C60" s="2" t="s">
        <v>1389</v>
      </c>
      <c r="D60" s="138" t="s">
        <v>1904</v>
      </c>
      <c r="E60">
        <v>0</v>
      </c>
      <c r="F60" s="128" t="s">
        <v>1944</v>
      </c>
      <c r="G60" t="s">
        <v>1794</v>
      </c>
      <c r="H60" t="s">
        <v>1793</v>
      </c>
      <c r="I60" t="s">
        <v>1304</v>
      </c>
      <c r="J60" s="130">
        <v>43832.663194444445</v>
      </c>
      <c r="K60" s="126"/>
      <c r="N60" s="33"/>
      <c r="O60" s="26"/>
      <c r="P60" s="76"/>
      <c r="Q60" s="76"/>
      <c r="R60" s="76"/>
      <c r="S60" s="76"/>
      <c r="T60" s="76"/>
      <c r="U60" s="76"/>
      <c r="V60" s="76"/>
      <c r="W60" s="76"/>
    </row>
    <row r="61" spans="1:23" ht="30" customHeight="1" x14ac:dyDescent="0.25">
      <c r="A61" s="137" t="s">
        <v>1950</v>
      </c>
      <c r="B61" s="2" t="s">
        <v>1389</v>
      </c>
      <c r="C61" s="2" t="s">
        <v>1389</v>
      </c>
      <c r="D61" s="138" t="s">
        <v>353</v>
      </c>
      <c r="E61">
        <v>0</v>
      </c>
      <c r="F61" s="120" t="s">
        <v>1951</v>
      </c>
      <c r="G61" t="s">
        <v>1934</v>
      </c>
      <c r="H61">
        <v>2485952323</v>
      </c>
      <c r="I61" t="s">
        <v>1304</v>
      </c>
      <c r="J61" s="130">
        <v>43832.663194444445</v>
      </c>
      <c r="K61" s="126"/>
      <c r="O61" s="26"/>
      <c r="P61" s="76"/>
      <c r="Q61" s="76"/>
      <c r="R61" s="76"/>
      <c r="S61" s="76"/>
      <c r="T61" s="76"/>
      <c r="U61" s="76"/>
      <c r="V61" s="76"/>
      <c r="W61" s="76"/>
    </row>
    <row r="62" spans="1:23" ht="30" customHeight="1" x14ac:dyDescent="0.25">
      <c r="A62" s="137" t="s">
        <v>343</v>
      </c>
      <c r="B62" s="2" t="s">
        <v>1630</v>
      </c>
      <c r="C62" s="2" t="s">
        <v>1630</v>
      </c>
      <c r="D62" s="138" t="s">
        <v>353</v>
      </c>
      <c r="E62">
        <v>0</v>
      </c>
      <c r="F62" s="120" t="s">
        <v>1850</v>
      </c>
      <c r="G62" t="s">
        <v>1906</v>
      </c>
      <c r="H62" t="s">
        <v>1905</v>
      </c>
      <c r="I62" t="s">
        <v>1304</v>
      </c>
      <c r="J62" s="130">
        <v>43832.663194444445</v>
      </c>
      <c r="K62" s="126"/>
      <c r="O62" s="26"/>
      <c r="P62" s="76"/>
      <c r="Q62" s="76"/>
      <c r="R62" s="76"/>
      <c r="S62" s="76"/>
      <c r="T62" s="76"/>
      <c r="U62" s="76"/>
      <c r="V62" s="76"/>
      <c r="W62" s="76"/>
    </row>
    <row r="63" spans="1:23" ht="30" customHeight="1" x14ac:dyDescent="0.25">
      <c r="A63" s="137" t="s">
        <v>347</v>
      </c>
      <c r="B63" s="2" t="s">
        <v>1383</v>
      </c>
      <c r="C63" s="191" t="s">
        <v>1977</v>
      </c>
      <c r="D63" s="138" t="s">
        <v>353</v>
      </c>
      <c r="E63">
        <v>0</v>
      </c>
      <c r="F63" s="128" t="s">
        <v>1849</v>
      </c>
      <c r="G63" t="s">
        <v>1322</v>
      </c>
      <c r="H63">
        <v>5172820756</v>
      </c>
      <c r="I63" t="s">
        <v>1304</v>
      </c>
      <c r="J63" s="130">
        <v>43832.663194444445</v>
      </c>
      <c r="K63" s="126"/>
      <c r="O63" s="26"/>
      <c r="P63" s="76"/>
      <c r="Q63" s="76"/>
      <c r="R63" s="76"/>
      <c r="S63" s="76"/>
      <c r="T63" s="76"/>
      <c r="U63" s="76"/>
      <c r="V63" s="76"/>
      <c r="W63" s="76"/>
    </row>
    <row r="64" spans="1:23" ht="30" customHeight="1" x14ac:dyDescent="0.25">
      <c r="A64" s="137" t="s">
        <v>1848</v>
      </c>
      <c r="B64" s="2" t="s">
        <v>1505</v>
      </c>
      <c r="C64" s="191" t="s">
        <v>1977</v>
      </c>
      <c r="D64" s="138" t="s">
        <v>353</v>
      </c>
      <c r="E64" s="148">
        <v>0</v>
      </c>
      <c r="F64" s="120" t="s">
        <v>1849</v>
      </c>
      <c r="G64" s="142" t="s">
        <v>1322</v>
      </c>
      <c r="H64">
        <v>5172820756</v>
      </c>
      <c r="I64" t="s">
        <v>1304</v>
      </c>
      <c r="J64" s="130">
        <v>43832.663194444445</v>
      </c>
      <c r="K64" s="126"/>
      <c r="L64" s="123"/>
      <c r="O64" s="26"/>
      <c r="P64" s="76"/>
      <c r="Q64" s="76"/>
      <c r="R64" s="76"/>
      <c r="S64" s="76"/>
      <c r="T64" s="76"/>
      <c r="U64" s="76"/>
      <c r="V64" s="76"/>
      <c r="W64" s="76"/>
    </row>
    <row r="65" spans="1:23" ht="30" customHeight="1" x14ac:dyDescent="0.25">
      <c r="A65" s="137" t="s">
        <v>1626</v>
      </c>
      <c r="B65" s="2" t="s">
        <v>1389</v>
      </c>
      <c r="C65" s="2" t="s">
        <v>1389</v>
      </c>
      <c r="D65" s="138" t="s">
        <v>353</v>
      </c>
      <c r="E65">
        <v>0</v>
      </c>
      <c r="F65" s="120" t="s">
        <v>1671</v>
      </c>
      <c r="G65" t="s">
        <v>1637</v>
      </c>
      <c r="H65">
        <v>3136555899</v>
      </c>
      <c r="I65" t="s">
        <v>1304</v>
      </c>
      <c r="J65" s="130">
        <v>43832.663194444445</v>
      </c>
      <c r="K65" s="126"/>
      <c r="L65" s="123"/>
      <c r="O65" s="26"/>
      <c r="P65" s="76"/>
      <c r="Q65" s="76"/>
      <c r="R65" s="76"/>
      <c r="S65" s="76"/>
      <c r="T65" s="76"/>
      <c r="U65" s="76"/>
      <c r="V65" s="76"/>
      <c r="W65" s="76"/>
    </row>
    <row r="66" spans="1:23" ht="30" customHeight="1" x14ac:dyDescent="0.25">
      <c r="A66" s="137" t="s">
        <v>1605</v>
      </c>
      <c r="B66" s="2" t="s">
        <v>1389</v>
      </c>
      <c r="C66" s="2" t="s">
        <v>1389</v>
      </c>
      <c r="D66" s="138" t="s">
        <v>353</v>
      </c>
      <c r="E66">
        <v>0</v>
      </c>
      <c r="F66" s="120" t="s">
        <v>1619</v>
      </c>
      <c r="G66" t="s">
        <v>1601</v>
      </c>
      <c r="H66">
        <v>7345897461</v>
      </c>
      <c r="I66" t="s">
        <v>1304</v>
      </c>
      <c r="J66" s="125">
        <v>43832.663194444445</v>
      </c>
      <c r="K66" s="125"/>
      <c r="L66" s="123"/>
      <c r="O66" s="26"/>
      <c r="P66" s="76"/>
      <c r="Q66" s="76"/>
      <c r="R66" s="76"/>
      <c r="S66" s="76"/>
      <c r="T66" s="76"/>
      <c r="U66" s="76"/>
      <c r="V66" s="76"/>
      <c r="W66" s="76"/>
    </row>
    <row r="67" spans="1:23" ht="30" customHeight="1" x14ac:dyDescent="0.25">
      <c r="A67" s="137"/>
      <c r="B67" s="2"/>
      <c r="C67" s="2"/>
      <c r="D67" s="138"/>
      <c r="E67"/>
      <c r="F67" s="120"/>
      <c r="G67"/>
      <c r="H67"/>
      <c r="I67"/>
      <c r="J67" s="130"/>
      <c r="K67" s="125"/>
      <c r="L67" s="123"/>
      <c r="O67" s="26"/>
      <c r="P67" s="76"/>
      <c r="Q67" s="76"/>
      <c r="R67" s="76"/>
      <c r="S67" s="76"/>
      <c r="T67" s="76"/>
      <c r="U67" s="76"/>
      <c r="V67" s="76"/>
      <c r="W67" s="76"/>
    </row>
    <row r="68" spans="1:23" ht="30" customHeight="1" x14ac:dyDescent="0.25">
      <c r="A68" s="137"/>
      <c r="B68" s="2"/>
      <c r="C68" s="32"/>
      <c r="D68" s="138"/>
      <c r="E68"/>
      <c r="F68" s="128"/>
      <c r="G68"/>
      <c r="H68"/>
      <c r="I68"/>
      <c r="J68" s="130"/>
      <c r="K68" s="125"/>
      <c r="L68" s="123"/>
      <c r="O68" s="26"/>
      <c r="P68" s="76"/>
      <c r="Q68" s="76"/>
      <c r="R68" s="76"/>
      <c r="S68" s="76"/>
      <c r="T68" s="76"/>
      <c r="U68" s="76"/>
      <c r="V68" s="76"/>
      <c r="W68" s="76"/>
    </row>
    <row r="69" spans="1:23" ht="30" customHeight="1" x14ac:dyDescent="0.25">
      <c r="A69" s="137"/>
      <c r="B69" s="2"/>
      <c r="C69" s="32"/>
      <c r="D69" s="138"/>
      <c r="E69"/>
      <c r="F69" s="120"/>
      <c r="G69"/>
      <c r="H69"/>
      <c r="I69"/>
      <c r="J69" s="130"/>
      <c r="K69" s="125"/>
      <c r="L69" s="123"/>
      <c r="O69" s="26"/>
      <c r="P69" s="76"/>
      <c r="Q69" s="76"/>
      <c r="R69" s="76"/>
      <c r="S69" s="76"/>
      <c r="T69" s="76"/>
      <c r="U69" s="76"/>
      <c r="V69" s="76"/>
      <c r="W69" s="76"/>
    </row>
    <row r="70" spans="1:23" ht="30" customHeight="1" x14ac:dyDescent="0.25">
      <c r="A70" s="137"/>
      <c r="B70" s="2"/>
      <c r="C70" s="2"/>
      <c r="D70" s="138"/>
      <c r="E70"/>
      <c r="F70" s="128"/>
      <c r="G70"/>
      <c r="H70"/>
      <c r="I70"/>
      <c r="J70" s="130"/>
      <c r="K70" s="125"/>
      <c r="L70" s="123"/>
      <c r="O70" s="26"/>
      <c r="P70" s="76"/>
      <c r="Q70" s="76"/>
      <c r="R70" s="76"/>
      <c r="S70" s="76"/>
      <c r="T70" s="76"/>
      <c r="U70" s="76"/>
      <c r="V70" s="76"/>
      <c r="W70" s="76"/>
    </row>
    <row r="71" spans="1:23" ht="30" customHeight="1" x14ac:dyDescent="0.25">
      <c r="A71" s="137" t="s">
        <v>1349</v>
      </c>
      <c r="B71" s="2"/>
      <c r="C71" s="2"/>
      <c r="D71" s="138"/>
      <c r="E71"/>
      <c r="F71" s="120"/>
      <c r="G71" s="142"/>
      <c r="H71"/>
      <c r="I71"/>
      <c r="J71" s="130"/>
      <c r="K71" s="125"/>
      <c r="L71" s="123"/>
      <c r="O71" s="26"/>
      <c r="P71" s="76"/>
      <c r="Q71" s="76"/>
      <c r="R71" s="76"/>
      <c r="S71" s="76"/>
      <c r="T71" s="76"/>
      <c r="U71" s="76"/>
      <c r="V71" s="76"/>
      <c r="W71" s="76"/>
    </row>
    <row r="72" spans="1:23" ht="30" customHeight="1" x14ac:dyDescent="0.25">
      <c r="A72" s="137" t="s">
        <v>1716</v>
      </c>
      <c r="B72" s="2"/>
      <c r="C72" s="2"/>
      <c r="D72" s="138"/>
      <c r="E72"/>
      <c r="F72" s="128"/>
      <c r="G72"/>
      <c r="H72"/>
      <c r="I72"/>
      <c r="J72" s="130">
        <v>43832.663194444445</v>
      </c>
      <c r="K72" s="126"/>
      <c r="O72" s="26"/>
      <c r="P72" s="76"/>
      <c r="Q72" s="76"/>
      <c r="R72" s="76"/>
      <c r="S72" s="76"/>
      <c r="T72" s="76"/>
      <c r="U72" s="76"/>
      <c r="V72" s="76"/>
      <c r="W72" s="76"/>
    </row>
    <row r="73" spans="1:23" ht="30" customHeight="1" x14ac:dyDescent="0.25">
      <c r="A73" s="137"/>
      <c r="B73" s="2"/>
      <c r="C73" s="2"/>
      <c r="D73" s="138"/>
      <c r="E73"/>
      <c r="F73" s="120"/>
      <c r="G73"/>
      <c r="H73"/>
      <c r="I73"/>
      <c r="J73" s="130"/>
      <c r="K73" s="125"/>
      <c r="L73" s="123"/>
      <c r="O73" s="26"/>
      <c r="P73" s="76"/>
      <c r="Q73" s="76"/>
      <c r="R73" s="76"/>
      <c r="S73" s="76"/>
      <c r="T73" s="76"/>
      <c r="U73" s="76"/>
      <c r="V73" s="76"/>
      <c r="W73" s="76"/>
    </row>
    <row r="74" spans="1:23" ht="30" customHeight="1" x14ac:dyDescent="0.25">
      <c r="A74" s="137"/>
      <c r="B74" s="2"/>
      <c r="C74" s="2"/>
      <c r="D74" s="138"/>
      <c r="E74"/>
      <c r="F74" s="120"/>
      <c r="G74"/>
      <c r="H74"/>
      <c r="I74"/>
      <c r="J74" s="130"/>
      <c r="K74" s="125"/>
      <c r="L74" s="123"/>
      <c r="O74" s="26"/>
      <c r="P74" s="76"/>
      <c r="Q74" s="76"/>
      <c r="R74" s="76"/>
      <c r="S74" s="76"/>
      <c r="T74" s="76"/>
      <c r="U74" s="76"/>
      <c r="V74" s="76"/>
      <c r="W74" s="76"/>
    </row>
    <row r="75" spans="1:23" ht="30" customHeight="1" x14ac:dyDescent="0.25">
      <c r="A75" s="137"/>
      <c r="B75" s="32"/>
      <c r="C75" s="32"/>
      <c r="D75" s="138"/>
      <c r="E75"/>
      <c r="F75" s="128"/>
      <c r="G75"/>
      <c r="H75"/>
      <c r="I75"/>
      <c r="J75" s="130"/>
      <c r="K75" s="125"/>
      <c r="O75" s="26"/>
      <c r="P75" s="76"/>
      <c r="Q75" s="76"/>
      <c r="R75" s="76"/>
      <c r="S75" s="76"/>
      <c r="T75" s="76"/>
      <c r="U75" s="76"/>
      <c r="V75" s="76"/>
      <c r="W75" s="76"/>
    </row>
    <row r="76" spans="1:23" s="76" customFormat="1" ht="30" customHeight="1" x14ac:dyDescent="0.25">
      <c r="A76" s="137"/>
      <c r="B76" s="32"/>
      <c r="C76" s="32"/>
      <c r="D76" s="138"/>
      <c r="E76" s="149"/>
      <c r="F76" s="128"/>
      <c r="G76"/>
      <c r="H76"/>
      <c r="I76"/>
      <c r="J76" s="130"/>
      <c r="K76" s="125"/>
      <c r="L76" s="112"/>
      <c r="M76" s="111"/>
      <c r="N76" s="111"/>
      <c r="O76" s="111"/>
    </row>
    <row r="77" spans="1:23" s="76" customFormat="1" ht="14.4" customHeight="1" x14ac:dyDescent="0.25">
      <c r="A77" s="137"/>
      <c r="B77" s="32"/>
      <c r="C77" s="32"/>
      <c r="D77" s="138"/>
      <c r="E77"/>
      <c r="F77" s="120"/>
      <c r="G77"/>
      <c r="H77"/>
      <c r="I77"/>
      <c r="J77" s="130"/>
      <c r="K77" s="125"/>
      <c r="L77" s="111"/>
      <c r="M77" s="111"/>
      <c r="N77" s="111"/>
      <c r="O77" s="111"/>
    </row>
    <row r="78" spans="1:23" s="76" customFormat="1" ht="14.4" customHeight="1" x14ac:dyDescent="0.25">
      <c r="A78" s="137"/>
      <c r="B78" s="32"/>
      <c r="C78" s="32"/>
      <c r="D78" s="138"/>
      <c r="E78"/>
      <c r="F78" s="120"/>
      <c r="G78"/>
      <c r="H78"/>
      <c r="I78"/>
      <c r="J78" s="130">
        <v>45076.794293981482</v>
      </c>
      <c r="K78" s="125"/>
      <c r="L78" s="111"/>
      <c r="M78" s="111"/>
      <c r="N78" s="111"/>
      <c r="O78" s="111"/>
    </row>
    <row r="79" spans="1:23" s="76" customFormat="1" ht="14.4" customHeight="1" x14ac:dyDescent="0.25">
      <c r="A79" s="137"/>
      <c r="B79" s="32">
        <f>COUNTIF(B21:B74,"Needs Ride")</f>
        <v>0</v>
      </c>
      <c r="C79" s="32">
        <f>COUNTIF(C21:C74,"Needs Ride")</f>
        <v>0</v>
      </c>
      <c r="D79" s="138"/>
      <c r="E79"/>
      <c r="F79" s="120"/>
      <c r="G79"/>
      <c r="H79"/>
      <c r="I79"/>
      <c r="J79" s="130">
        <v>45076.869872685187</v>
      </c>
      <c r="K79" s="125"/>
      <c r="L79" s="111"/>
      <c r="M79" s="111"/>
      <c r="N79" s="111"/>
      <c r="O79" s="111"/>
    </row>
    <row r="80" spans="1:23" s="76" customFormat="1" ht="14.4" customHeight="1" x14ac:dyDescent="0.25">
      <c r="A80" s="137"/>
      <c r="B80" s="32"/>
      <c r="C80" s="32"/>
      <c r="D80" s="138"/>
      <c r="E80"/>
      <c r="F80" s="120"/>
      <c r="G80"/>
      <c r="H80"/>
      <c r="I80"/>
      <c r="J80" s="130">
        <v>45076.869872685187</v>
      </c>
      <c r="K80" s="125"/>
      <c r="L80" s="111"/>
      <c r="M80" s="111"/>
      <c r="N80" s="111"/>
    </row>
    <row r="81" spans="1:23" s="76" customFormat="1" ht="14.4" customHeight="1" x14ac:dyDescent="0.25">
      <c r="A81" s="137"/>
      <c r="B81" s="32"/>
      <c r="C81" s="32"/>
      <c r="D81" s="138"/>
      <c r="E81"/>
      <c r="F81" s="120"/>
      <c r="G81" s="142"/>
      <c r="H81"/>
      <c r="I81"/>
      <c r="J81" s="130">
        <v>45076.869872685187</v>
      </c>
      <c r="K81" s="125"/>
      <c r="L81" s="111"/>
      <c r="M81" s="111"/>
      <c r="N81" s="111"/>
    </row>
    <row r="82" spans="1:23" s="76" customFormat="1" ht="14.4" customHeight="1" x14ac:dyDescent="0.25">
      <c r="A82" s="137"/>
      <c r="B82" s="32"/>
      <c r="C82" s="32"/>
      <c r="D82" s="138"/>
      <c r="E82"/>
      <c r="F82" s="120"/>
      <c r="G82"/>
      <c r="H82"/>
      <c r="I82"/>
      <c r="J82" s="130">
        <v>45076.869872685187</v>
      </c>
      <c r="K82" s="125"/>
      <c r="L82" s="111"/>
      <c r="M82" s="111"/>
      <c r="N82" s="111"/>
      <c r="O82" s="111"/>
    </row>
    <row r="83" spans="1:23" s="76" customFormat="1" ht="14.4" customHeight="1" x14ac:dyDescent="0.25">
      <c r="A83" s="137"/>
      <c r="B83" s="32"/>
      <c r="C83" s="32"/>
      <c r="D83" s="138"/>
      <c r="E83"/>
      <c r="F83" s="120"/>
      <c r="G83"/>
      <c r="H83"/>
      <c r="I83"/>
      <c r="J83" s="130">
        <v>45076.869872685187</v>
      </c>
      <c r="K83" s="125"/>
      <c r="L83" s="111"/>
      <c r="M83" s="111"/>
      <c r="N83" s="111"/>
      <c r="O83" s="111"/>
    </row>
    <row r="84" spans="1:23" s="76" customFormat="1" ht="14.4" customHeight="1" x14ac:dyDescent="0.25">
      <c r="A84" s="137"/>
      <c r="B84" s="32"/>
      <c r="C84" s="32"/>
      <c r="D84" s="138"/>
      <c r="E84"/>
      <c r="F84" s="120"/>
      <c r="G84"/>
      <c r="H84"/>
      <c r="I84"/>
      <c r="J84" s="130">
        <v>45076.874594907407</v>
      </c>
      <c r="K84" s="125"/>
      <c r="L84" s="127"/>
      <c r="M84" s="111"/>
      <c r="N84" s="111"/>
      <c r="O84" s="111"/>
    </row>
    <row r="85" spans="1:23" s="76" customFormat="1" ht="14.4" customHeight="1" x14ac:dyDescent="0.25">
      <c r="A85" s="137"/>
      <c r="B85" s="32"/>
      <c r="C85" s="32"/>
      <c r="D85" s="138"/>
      <c r="E85"/>
      <c r="F85" s="120"/>
      <c r="G85"/>
      <c r="H85"/>
      <c r="I85"/>
      <c r="J85" s="130">
        <v>45076.977141203701</v>
      </c>
      <c r="K85" s="125"/>
      <c r="L85" s="112"/>
      <c r="M85" s="111"/>
      <c r="N85" s="111"/>
      <c r="O85" s="111"/>
    </row>
    <row r="86" spans="1:23" s="76" customFormat="1" ht="22.2" customHeight="1" x14ac:dyDescent="0.25">
      <c r="A86" s="137"/>
      <c r="B86" s="32"/>
      <c r="C86" s="32"/>
      <c r="D86" s="138"/>
      <c r="E86"/>
      <c r="F86"/>
      <c r="G86"/>
      <c r="H86"/>
      <c r="I86"/>
      <c r="J86" s="130"/>
      <c r="K86" s="125"/>
      <c r="L86" s="111"/>
      <c r="M86" s="111"/>
      <c r="N86" s="111"/>
      <c r="O86" s="111"/>
    </row>
    <row r="87" spans="1:23" ht="22.2" customHeight="1" x14ac:dyDescent="0.25">
      <c r="A87" s="137"/>
      <c r="B87" s="32"/>
      <c r="C87" s="32"/>
      <c r="D87" s="138"/>
      <c r="E87"/>
      <c r="F87" s="120"/>
      <c r="G87"/>
      <c r="H87"/>
      <c r="I87"/>
      <c r="J87" s="125"/>
      <c r="K87" s="125"/>
      <c r="L87" s="123"/>
      <c r="O87" s="26"/>
      <c r="P87" s="76"/>
      <c r="Q87" s="76"/>
      <c r="R87" s="76"/>
      <c r="S87" s="76"/>
      <c r="T87" s="76"/>
      <c r="U87" s="76"/>
      <c r="V87" s="76"/>
      <c r="W87" s="76"/>
    </row>
    <row r="88" spans="1:23" s="76" customFormat="1" ht="22.2" customHeight="1" x14ac:dyDescent="0.25">
      <c r="A88" s="137"/>
      <c r="B88" s="32"/>
      <c r="C88" s="32"/>
      <c r="D88" s="138"/>
      <c r="E88"/>
      <c r="F88"/>
      <c r="G88"/>
      <c r="H88"/>
      <c r="I88"/>
      <c r="J88" s="130"/>
      <c r="K88" s="125"/>
      <c r="L88" s="111"/>
      <c r="M88" s="111"/>
      <c r="N88" s="111"/>
      <c r="O88" s="111"/>
    </row>
    <row r="89" spans="1:23" s="76" customFormat="1" ht="22.2" customHeight="1" x14ac:dyDescent="0.25">
      <c r="A89" s="137"/>
      <c r="B89" s="32"/>
      <c r="C89" s="32"/>
      <c r="D89" s="138"/>
      <c r="E89"/>
      <c r="F89"/>
      <c r="G89"/>
      <c r="H89"/>
      <c r="I89"/>
      <c r="J89" s="130"/>
      <c r="K89" s="125"/>
      <c r="L89" s="111"/>
      <c r="M89" s="111"/>
      <c r="N89" s="111"/>
      <c r="O89" s="111"/>
    </row>
    <row r="90" spans="1:23" s="76" customFormat="1" ht="22.2" customHeight="1" x14ac:dyDescent="0.25">
      <c r="A90" s="137"/>
      <c r="B90" s="32"/>
      <c r="C90" s="32"/>
      <c r="D90" s="138"/>
      <c r="E90"/>
      <c r="F90"/>
      <c r="G90"/>
      <c r="H90"/>
      <c r="I90"/>
      <c r="J90" s="130"/>
      <c r="K90" s="125"/>
      <c r="L90" s="111"/>
      <c r="M90" s="111"/>
      <c r="N90" s="111"/>
      <c r="O90" s="111"/>
    </row>
    <row r="91" spans="1:23" s="76" customFormat="1" ht="22.2" customHeight="1" x14ac:dyDescent="0.25">
      <c r="A91" s="137"/>
      <c r="B91" s="32"/>
      <c r="C91" s="32"/>
      <c r="D91" s="138"/>
      <c r="E91"/>
      <c r="F91"/>
      <c r="G91"/>
      <c r="H91"/>
      <c r="I91"/>
      <c r="J91" s="130"/>
      <c r="K91" s="125"/>
      <c r="L91" s="111"/>
      <c r="M91" s="111"/>
      <c r="N91" s="111"/>
      <c r="O91" s="111"/>
    </row>
    <row r="92" spans="1:23" s="76" customFormat="1" ht="22.2" customHeight="1" x14ac:dyDescent="0.25">
      <c r="A92" s="137"/>
      <c r="B92" s="32"/>
      <c r="C92" s="32"/>
      <c r="D92" s="138"/>
      <c r="E92"/>
      <c r="F92"/>
      <c r="G92"/>
      <c r="H92"/>
      <c r="I92"/>
      <c r="J92" s="130"/>
      <c r="K92" s="125"/>
      <c r="L92" s="111"/>
      <c r="M92" s="111"/>
      <c r="N92" s="111"/>
      <c r="O92" s="111"/>
    </row>
    <row r="93" spans="1:23" s="76" customFormat="1" ht="22.2" customHeight="1" x14ac:dyDescent="0.25">
      <c r="A93" s="137" t="s">
        <v>1623</v>
      </c>
      <c r="B93" s="32" t="s">
        <v>1630</v>
      </c>
      <c r="C93" s="32" t="s">
        <v>1630</v>
      </c>
      <c r="D93" s="138" t="s">
        <v>353</v>
      </c>
      <c r="E93">
        <v>0</v>
      </c>
      <c r="F93" t="s">
        <v>1624</v>
      </c>
      <c r="G93" t="s">
        <v>1622</v>
      </c>
      <c r="H93">
        <v>2488072983</v>
      </c>
      <c r="I93" t="s">
        <v>1304</v>
      </c>
      <c r="J93" s="130">
        <v>45036.481678240743</v>
      </c>
      <c r="K93" s="125"/>
      <c r="L93" s="111"/>
      <c r="M93" s="111"/>
      <c r="N93" s="111"/>
      <c r="O93" s="111"/>
    </row>
    <row r="94" spans="1:23" s="76" customFormat="1" ht="22.2" customHeight="1" x14ac:dyDescent="0.25">
      <c r="A94" s="137"/>
      <c r="B94" s="32"/>
      <c r="C94" s="32"/>
      <c r="D94" s="138"/>
      <c r="E94"/>
      <c r="F94"/>
      <c r="G94"/>
      <c r="H94"/>
      <c r="I94"/>
      <c r="J94" s="125"/>
      <c r="K94" s="125"/>
      <c r="L94" s="111"/>
      <c r="M94" s="111"/>
      <c r="N94" s="111"/>
      <c r="O94" s="111"/>
    </row>
    <row r="95" spans="1:23" s="76" customFormat="1" ht="22.2" customHeight="1" x14ac:dyDescent="0.25">
      <c r="A95" s="137"/>
      <c r="B95" s="32"/>
      <c r="C95" s="32"/>
      <c r="D95" s="138"/>
      <c r="E95"/>
      <c r="F95"/>
      <c r="G95"/>
      <c r="H95"/>
      <c r="I95"/>
      <c r="J95" s="125"/>
      <c r="K95" s="125"/>
      <c r="L95" s="33"/>
      <c r="M95" s="111"/>
      <c r="N95" s="111"/>
    </row>
    <row r="96" spans="1:23" ht="22.2" customHeight="1" x14ac:dyDescent="0.25">
      <c r="A96" s="137"/>
      <c r="B96" s="32"/>
      <c r="C96" s="32"/>
      <c r="D96" s="138"/>
      <c r="E96"/>
      <c r="F96"/>
      <c r="G96"/>
      <c r="H96"/>
      <c r="I96"/>
      <c r="J96" s="125"/>
      <c r="K96" s="125"/>
    </row>
    <row r="97" spans="1:23" ht="22.2" customHeight="1" x14ac:dyDescent="0.25">
      <c r="A97" s="137"/>
      <c r="B97" s="32"/>
      <c r="C97" s="32"/>
      <c r="D97" s="138"/>
      <c r="E97"/>
      <c r="F97" s="120"/>
      <c r="G97"/>
      <c r="H97"/>
      <c r="I97"/>
      <c r="J97" s="130"/>
      <c r="K97" s="126"/>
      <c r="O97" s="26"/>
      <c r="P97" s="76"/>
      <c r="Q97" s="76"/>
      <c r="R97" s="76"/>
      <c r="S97" s="76"/>
      <c r="T97" s="76"/>
      <c r="U97" s="76"/>
      <c r="V97" s="76"/>
      <c r="W97" s="76"/>
    </row>
    <row r="98" spans="1:23" s="76" customFormat="1" ht="22.2" customHeight="1" x14ac:dyDescent="0.25">
      <c r="A98" s="137"/>
      <c r="B98" s="32"/>
      <c r="C98" s="32"/>
      <c r="D98" s="138"/>
      <c r="E98"/>
      <c r="F98"/>
      <c r="G98"/>
      <c r="H98"/>
      <c r="I98"/>
      <c r="J98" s="125"/>
      <c r="K98" s="125"/>
      <c r="L98" s="33"/>
      <c r="M98" s="111"/>
      <c r="N98" s="111"/>
    </row>
    <row r="99" spans="1:23" ht="22.2" customHeight="1" x14ac:dyDescent="0.25">
      <c r="A99" s="137"/>
      <c r="B99" s="32"/>
      <c r="C99" s="32"/>
      <c r="D99" s="138"/>
      <c r="E99"/>
      <c r="F99"/>
      <c r="G99"/>
      <c r="H99"/>
      <c r="I99"/>
      <c r="J99" s="125"/>
      <c r="K99" s="125"/>
    </row>
    <row r="100" spans="1:23" ht="22.2" customHeight="1" x14ac:dyDescent="0.25">
      <c r="A100" s="137"/>
      <c r="B100" s="32"/>
      <c r="C100" s="32"/>
      <c r="D100" s="138"/>
      <c r="E100"/>
      <c r="F100"/>
      <c r="G100"/>
      <c r="H100"/>
      <c r="I100"/>
      <c r="J100" s="125"/>
      <c r="K100" s="125"/>
    </row>
    <row r="101" spans="1:23" ht="22.2" customHeight="1" x14ac:dyDescent="0.25">
      <c r="A101" s="137"/>
      <c r="B101" s="32"/>
      <c r="C101" s="32"/>
      <c r="D101" s="138"/>
      <c r="E101"/>
      <c r="F101"/>
      <c r="G101"/>
      <c r="H101"/>
      <c r="I101"/>
      <c r="J101" s="125"/>
      <c r="K101" s="125"/>
    </row>
    <row r="102" spans="1:23" ht="22.2" customHeight="1" x14ac:dyDescent="0.25">
      <c r="A102" s="137"/>
      <c r="B102" s="32"/>
      <c r="C102" s="32"/>
      <c r="D102" s="138"/>
      <c r="E102"/>
      <c r="F102"/>
      <c r="G102"/>
      <c r="H102"/>
      <c r="I102"/>
      <c r="J102" s="125"/>
      <c r="K102" s="125"/>
    </row>
    <row r="103" spans="1:23" ht="22.2" customHeight="1" x14ac:dyDescent="0.25">
      <c r="A103" s="137"/>
      <c r="B103" s="32"/>
      <c r="C103" s="32"/>
      <c r="D103" s="138"/>
      <c r="E103"/>
      <c r="F103"/>
      <c r="G103"/>
      <c r="H103"/>
      <c r="I103"/>
      <c r="J103" s="125"/>
      <c r="K103" s="125"/>
    </row>
    <row r="104" spans="1:23" ht="22.2" customHeight="1" x14ac:dyDescent="0.25">
      <c r="A104" s="137"/>
      <c r="B104" s="32"/>
      <c r="C104" s="32"/>
      <c r="D104" s="138"/>
      <c r="E104"/>
      <c r="F104"/>
      <c r="G104"/>
      <c r="H104"/>
      <c r="I104"/>
      <c r="J104" s="125"/>
      <c r="K104" s="125"/>
    </row>
    <row r="105" spans="1:23" ht="22.2" customHeight="1" x14ac:dyDescent="0.25">
      <c r="A105" s="137"/>
      <c r="B105" s="32"/>
      <c r="C105" s="32"/>
      <c r="D105" s="138"/>
      <c r="E105"/>
      <c r="F105"/>
      <c r="G105"/>
      <c r="H105"/>
      <c r="I105"/>
      <c r="J105" s="125"/>
      <c r="K105" s="125"/>
    </row>
    <row r="106" spans="1:23" ht="22.2" customHeight="1" x14ac:dyDescent="0.25">
      <c r="A106" s="137"/>
      <c r="B106" s="32"/>
      <c r="C106" s="32"/>
      <c r="D106" s="138"/>
      <c r="E106"/>
      <c r="F106"/>
      <c r="G106"/>
      <c r="H106"/>
      <c r="I106"/>
      <c r="J106" s="125"/>
      <c r="K106" s="125"/>
    </row>
    <row r="107" spans="1:23" ht="22.2" customHeight="1" x14ac:dyDescent="0.25">
      <c r="A107" s="137"/>
      <c r="B107" s="32"/>
      <c r="C107" s="32"/>
      <c r="D107" s="138"/>
      <c r="E107"/>
      <c r="F107"/>
      <c r="G107"/>
      <c r="H107"/>
      <c r="I107"/>
      <c r="J107" s="125"/>
      <c r="K107" s="125"/>
    </row>
    <row r="108" spans="1:23" ht="22.2" customHeight="1" x14ac:dyDescent="0.25">
      <c r="A108" s="137"/>
      <c r="B108" s="32"/>
      <c r="C108" s="32"/>
      <c r="D108" s="138"/>
      <c r="E108"/>
      <c r="F108"/>
      <c r="G108"/>
      <c r="H108"/>
      <c r="I108"/>
      <c r="J108" s="125"/>
      <c r="K108" s="125"/>
    </row>
    <row r="109" spans="1:23" ht="22.2" customHeight="1" x14ac:dyDescent="0.25">
      <c r="A109" s="137"/>
      <c r="B109" s="32"/>
      <c r="C109" s="32"/>
      <c r="D109" s="138"/>
      <c r="E109"/>
      <c r="F109"/>
      <c r="G109"/>
      <c r="H109"/>
      <c r="I109"/>
      <c r="J109" s="125"/>
      <c r="K109" s="125"/>
    </row>
    <row r="110" spans="1:23" ht="22.2" customHeight="1" x14ac:dyDescent="0.25">
      <c r="A110" s="137"/>
      <c r="B110" s="32"/>
      <c r="C110" s="32"/>
      <c r="D110" s="138"/>
      <c r="E110"/>
      <c r="F110"/>
      <c r="G110"/>
      <c r="H110"/>
      <c r="I110"/>
      <c r="J110" s="125"/>
      <c r="K110" s="125"/>
    </row>
    <row r="111" spans="1:23" ht="22.2" customHeight="1" x14ac:dyDescent="0.25">
      <c r="A111" s="26"/>
      <c r="B111" s="32"/>
      <c r="C111" s="32"/>
      <c r="D111" s="131"/>
      <c r="E111"/>
      <c r="F111"/>
      <c r="G111"/>
      <c r="H111"/>
      <c r="I111"/>
      <c r="J111" s="125"/>
      <c r="K111" s="125"/>
    </row>
    <row r="112" spans="1:23" ht="22.2" customHeight="1" x14ac:dyDescent="0.25">
      <c r="A112" s="26"/>
      <c r="B112" s="32"/>
      <c r="C112" s="32"/>
      <c r="D112" s="131"/>
      <c r="E112"/>
      <c r="F112"/>
      <c r="G112"/>
      <c r="H112"/>
      <c r="I112"/>
      <c r="J112" s="125"/>
      <c r="K112" s="125"/>
    </row>
    <row r="113" spans="1:11" ht="22.2" customHeight="1" x14ac:dyDescent="0.25">
      <c r="A113" s="26"/>
      <c r="B113" s="32"/>
      <c r="C113" s="32"/>
      <c r="D113" s="131"/>
      <c r="E113"/>
      <c r="F113"/>
      <c r="G113"/>
      <c r="H113"/>
      <c r="I113"/>
      <c r="J113" s="125"/>
      <c r="K113" s="125"/>
    </row>
    <row r="114" spans="1:11" ht="22.2" customHeight="1" x14ac:dyDescent="0.25">
      <c r="A114" s="26"/>
      <c r="B114" s="32"/>
      <c r="C114" s="32"/>
      <c r="D114" s="131"/>
      <c r="E114"/>
      <c r="F114"/>
      <c r="G114"/>
      <c r="H114"/>
      <c r="I114"/>
      <c r="J114" s="125"/>
      <c r="K114" s="125"/>
    </row>
    <row r="115" spans="1:11" x14ac:dyDescent="0.25">
      <c r="A115" s="26"/>
      <c r="B115" s="32"/>
      <c r="C115" s="32"/>
      <c r="D115" s="131"/>
      <c r="E115"/>
      <c r="F115"/>
      <c r="G115"/>
      <c r="H115"/>
      <c r="I115"/>
      <c r="J115" s="125"/>
      <c r="K115" s="125"/>
    </row>
    <row r="116" spans="1:11" x14ac:dyDescent="0.25">
      <c r="A116" s="26"/>
      <c r="B116" s="32"/>
      <c r="C116" s="32"/>
      <c r="D116" s="131"/>
      <c r="E116"/>
      <c r="F116"/>
      <c r="G116"/>
      <c r="H116"/>
      <c r="I116"/>
      <c r="J116" s="125"/>
      <c r="K116" s="125"/>
    </row>
    <row r="117" spans="1:11" x14ac:dyDescent="0.25">
      <c r="A117" s="26"/>
      <c r="B117" s="32"/>
      <c r="C117" s="32"/>
      <c r="D117" s="131"/>
      <c r="E117"/>
      <c r="F117"/>
      <c r="G117"/>
      <c r="H117"/>
      <c r="I117"/>
      <c r="J117" s="125"/>
      <c r="K117" s="125"/>
    </row>
    <row r="118" spans="1:11" x14ac:dyDescent="0.25">
      <c r="A118" s="26"/>
      <c r="B118" s="32"/>
      <c r="C118" s="32"/>
      <c r="D118" s="131"/>
      <c r="E118"/>
      <c r="F118"/>
      <c r="G118"/>
      <c r="H118"/>
      <c r="I118"/>
      <c r="J118" s="125"/>
      <c r="K118" s="125"/>
    </row>
    <row r="119" spans="1:11" x14ac:dyDescent="0.25">
      <c r="A119" s="26"/>
      <c r="B119" s="32"/>
      <c r="C119" s="32"/>
      <c r="D119" s="131"/>
      <c r="E119"/>
      <c r="F119"/>
      <c r="G119"/>
      <c r="H119"/>
      <c r="I119"/>
      <c r="J119" s="125"/>
      <c r="K119" s="125"/>
    </row>
    <row r="120" spans="1:11" x14ac:dyDescent="0.25">
      <c r="A120" s="26"/>
      <c r="B120" s="32"/>
      <c r="C120" s="32"/>
      <c r="D120" s="131"/>
      <c r="E120"/>
      <c r="F120"/>
      <c r="G120"/>
      <c r="H120"/>
      <c r="I120"/>
      <c r="J120" s="125"/>
      <c r="K120" s="125"/>
    </row>
    <row r="121" spans="1:11" x14ac:dyDescent="0.25">
      <c r="A121" s="26"/>
      <c r="B121" s="32"/>
      <c r="C121" s="32"/>
      <c r="D121" s="131"/>
      <c r="E121"/>
      <c r="F121"/>
      <c r="G121"/>
      <c r="H121"/>
      <c r="I121"/>
      <c r="J121" s="125"/>
      <c r="K121" s="125"/>
    </row>
    <row r="122" spans="1:11" x14ac:dyDescent="0.25">
      <c r="A122" s="26"/>
      <c r="B122" s="32"/>
      <c r="C122" s="32"/>
      <c r="D122" s="131"/>
      <c r="E122"/>
      <c r="F122"/>
      <c r="G122"/>
      <c r="H122"/>
      <c r="I122"/>
      <c r="J122" s="125"/>
      <c r="K122" s="125"/>
    </row>
    <row r="123" spans="1:11" x14ac:dyDescent="0.25">
      <c r="A123" s="26"/>
      <c r="B123" s="32"/>
      <c r="C123" s="32"/>
      <c r="D123" s="131"/>
      <c r="E123"/>
      <c r="F123"/>
      <c r="G123"/>
      <c r="H123"/>
      <c r="I123"/>
      <c r="J123" s="125"/>
      <c r="K123" s="125"/>
    </row>
    <row r="124" spans="1:11" x14ac:dyDescent="0.25">
      <c r="A124" s="26"/>
      <c r="B124" s="32"/>
      <c r="C124" s="32"/>
      <c r="D124" s="131"/>
      <c r="E124"/>
      <c r="F124"/>
      <c r="G124"/>
      <c r="H124"/>
      <c r="I124"/>
      <c r="J124" s="125"/>
      <c r="K124" s="125"/>
    </row>
    <row r="125" spans="1:11" x14ac:dyDescent="0.25">
      <c r="A125" s="26"/>
      <c r="B125" s="32"/>
      <c r="C125" s="32"/>
      <c r="D125" s="131"/>
      <c r="E125"/>
      <c r="F125"/>
      <c r="G125"/>
      <c r="H125"/>
      <c r="I125"/>
      <c r="J125" s="125"/>
      <c r="K125" s="125"/>
    </row>
    <row r="126" spans="1:11" x14ac:dyDescent="0.25">
      <c r="A126" s="26"/>
      <c r="B126" s="32"/>
      <c r="C126" s="32"/>
      <c r="D126" s="131"/>
      <c r="E126"/>
      <c r="F126"/>
      <c r="G126"/>
      <c r="H126"/>
      <c r="I126"/>
      <c r="J126" s="125"/>
      <c r="K126" s="125"/>
    </row>
    <row r="127" spans="1:11" x14ac:dyDescent="0.25">
      <c r="A127" s="26"/>
      <c r="B127" s="32"/>
      <c r="C127" s="32"/>
      <c r="D127" s="131"/>
      <c r="E127"/>
      <c r="F127"/>
      <c r="G127"/>
      <c r="H127"/>
      <c r="I127"/>
      <c r="J127" s="125"/>
      <c r="K127" s="125"/>
    </row>
    <row r="128" spans="1:11" x14ac:dyDescent="0.25">
      <c r="A128" s="26"/>
      <c r="B128" s="32"/>
      <c r="C128" s="32"/>
      <c r="D128" s="131"/>
      <c r="E128"/>
      <c r="F128"/>
      <c r="G128"/>
      <c r="H128"/>
      <c r="I128"/>
      <c r="J128" s="125"/>
      <c r="K128" s="125"/>
    </row>
    <row r="129" spans="1:11" x14ac:dyDescent="0.25">
      <c r="A129" s="26"/>
      <c r="B129" s="32"/>
      <c r="C129" s="32"/>
      <c r="D129" s="131"/>
      <c r="E129"/>
      <c r="F129"/>
      <c r="G129"/>
      <c r="H129"/>
      <c r="I129"/>
      <c r="J129" s="125"/>
      <c r="K129" s="125"/>
    </row>
    <row r="130" spans="1:11" x14ac:dyDescent="0.25">
      <c r="A130" s="26"/>
      <c r="B130" s="32"/>
      <c r="C130" s="32"/>
      <c r="D130" s="131"/>
      <c r="E130"/>
      <c r="F130"/>
      <c r="G130"/>
      <c r="H130"/>
      <c r="I130"/>
      <c r="J130" s="125"/>
      <c r="K130" s="125"/>
    </row>
    <row r="131" spans="1:11" x14ac:dyDescent="0.25">
      <c r="A131" s="26"/>
      <c r="B131" s="32"/>
      <c r="C131" s="32"/>
      <c r="D131" s="131"/>
      <c r="E131"/>
      <c r="F131"/>
      <c r="G131"/>
      <c r="H131"/>
      <c r="I131"/>
      <c r="J131" s="125"/>
      <c r="K131" s="125"/>
    </row>
    <row r="132" spans="1:11" x14ac:dyDescent="0.25">
      <c r="A132" s="26"/>
      <c r="B132" s="32"/>
      <c r="C132" s="32"/>
      <c r="D132" s="131"/>
      <c r="E132"/>
      <c r="F132"/>
      <c r="G132"/>
      <c r="H132"/>
      <c r="I132"/>
      <c r="J132" s="125"/>
      <c r="K132" s="125"/>
    </row>
    <row r="133" spans="1:11" x14ac:dyDescent="0.25">
      <c r="A133" s="26"/>
      <c r="B133" s="32"/>
      <c r="C133" s="32"/>
      <c r="D133" s="131"/>
      <c r="E133"/>
      <c r="F133"/>
      <c r="G133"/>
      <c r="H133"/>
      <c r="I133"/>
      <c r="J133" s="125"/>
      <c r="K133" s="125"/>
    </row>
    <row r="134" spans="1:11" x14ac:dyDescent="0.25">
      <c r="A134" s="26"/>
      <c r="B134" s="32"/>
      <c r="C134" s="32"/>
      <c r="D134" s="131"/>
      <c r="E134"/>
      <c r="F134"/>
      <c r="G134"/>
      <c r="H134"/>
      <c r="I134"/>
      <c r="J134" s="125"/>
      <c r="K134" s="125"/>
    </row>
    <row r="135" spans="1:11" x14ac:dyDescent="0.25">
      <c r="A135" s="26"/>
      <c r="B135" s="32"/>
      <c r="C135" s="32"/>
      <c r="D135" s="131"/>
      <c r="E135"/>
      <c r="F135"/>
      <c r="G135"/>
      <c r="H135"/>
      <c r="I135"/>
      <c r="J135" s="125"/>
      <c r="K135" s="125"/>
    </row>
    <row r="136" spans="1:11" x14ac:dyDescent="0.25">
      <c r="A136" s="26"/>
      <c r="B136" s="32"/>
      <c r="C136" s="32"/>
      <c r="D136" s="131"/>
      <c r="E136"/>
      <c r="F136"/>
      <c r="G136"/>
      <c r="H136"/>
      <c r="I136"/>
      <c r="J136" s="125"/>
      <c r="K136" s="125"/>
    </row>
    <row r="137" spans="1:11" x14ac:dyDescent="0.25">
      <c r="A137" s="26"/>
      <c r="B137" s="32"/>
      <c r="C137" s="32"/>
      <c r="D137" s="131"/>
      <c r="E137"/>
      <c r="F137"/>
      <c r="G137"/>
      <c r="H137"/>
      <c r="I137"/>
      <c r="J137" s="125"/>
      <c r="K137" s="125"/>
    </row>
    <row r="138" spans="1:11" x14ac:dyDescent="0.25">
      <c r="A138" s="26"/>
      <c r="B138" s="32"/>
      <c r="C138" s="32"/>
      <c r="D138" s="131"/>
      <c r="E138"/>
      <c r="F138"/>
      <c r="G138"/>
      <c r="H138"/>
      <c r="I138"/>
      <c r="J138" s="125"/>
      <c r="K138" s="125"/>
    </row>
    <row r="139" spans="1:11" x14ac:dyDescent="0.25">
      <c r="A139" s="26"/>
      <c r="B139" s="32"/>
      <c r="C139" s="32"/>
      <c r="D139" s="131"/>
      <c r="E139"/>
      <c r="F139"/>
      <c r="G139"/>
      <c r="H139"/>
      <c r="I139"/>
      <c r="J139" s="125"/>
      <c r="K139" s="125"/>
    </row>
    <row r="140" spans="1:11" x14ac:dyDescent="0.25">
      <c r="A140" s="26"/>
      <c r="B140" s="32"/>
      <c r="C140" s="32"/>
      <c r="D140" s="131"/>
      <c r="E140"/>
      <c r="F140"/>
      <c r="G140"/>
      <c r="H140"/>
      <c r="I140"/>
      <c r="J140" s="125"/>
      <c r="K140" s="125"/>
    </row>
    <row r="141" spans="1:11" x14ac:dyDescent="0.25">
      <c r="A141" s="26"/>
      <c r="B141" s="32"/>
      <c r="C141" s="32"/>
      <c r="D141" s="131"/>
      <c r="E141"/>
      <c r="F141"/>
      <c r="G141"/>
      <c r="H141"/>
      <c r="I141"/>
      <c r="J141" s="125"/>
      <c r="K141" s="125"/>
    </row>
    <row r="142" spans="1:11" x14ac:dyDescent="0.25">
      <c r="A142" s="26"/>
      <c r="B142" s="32"/>
      <c r="C142" s="32"/>
      <c r="D142" s="131"/>
      <c r="E142"/>
      <c r="F142"/>
      <c r="G142"/>
      <c r="H142"/>
      <c r="I142"/>
      <c r="J142" s="125"/>
      <c r="K142" s="125"/>
    </row>
    <row r="143" spans="1:11" x14ac:dyDescent="0.25">
      <c r="A143" s="26"/>
      <c r="B143" s="32"/>
      <c r="C143" s="32"/>
      <c r="D143" s="131"/>
      <c r="E143"/>
      <c r="F143"/>
      <c r="G143"/>
      <c r="H143"/>
      <c r="I143"/>
      <c r="J143" s="125"/>
      <c r="K143" s="125"/>
    </row>
    <row r="144" spans="1:11" x14ac:dyDescent="0.25">
      <c r="A144" s="26"/>
      <c r="B144" s="32"/>
      <c r="C144" s="32"/>
      <c r="D144" s="131"/>
      <c r="E144"/>
      <c r="F144"/>
      <c r="G144"/>
      <c r="H144"/>
      <c r="I144"/>
      <c r="J144" s="125"/>
      <c r="K144" s="125"/>
    </row>
    <row r="145" spans="1:11" x14ac:dyDescent="0.25">
      <c r="A145" s="26"/>
      <c r="B145" s="32"/>
      <c r="C145" s="32"/>
      <c r="D145" s="131"/>
      <c r="E145"/>
      <c r="F145"/>
      <c r="G145"/>
      <c r="H145"/>
      <c r="I145"/>
      <c r="J145" s="125"/>
      <c r="K145" s="125"/>
    </row>
    <row r="146" spans="1:11" x14ac:dyDescent="0.25">
      <c r="A146" s="26"/>
      <c r="B146" s="32"/>
      <c r="C146" s="32"/>
      <c r="D146" s="131"/>
      <c r="E146"/>
      <c r="F146"/>
      <c r="G146"/>
      <c r="H146"/>
      <c r="I146"/>
      <c r="J146" s="125"/>
      <c r="K146" s="125"/>
    </row>
    <row r="147" spans="1:11" x14ac:dyDescent="0.25">
      <c r="A147" s="26"/>
      <c r="B147" s="32"/>
      <c r="C147" s="32"/>
      <c r="D147" s="131"/>
      <c r="E147"/>
      <c r="F147"/>
      <c r="G147"/>
      <c r="H147"/>
      <c r="I147"/>
      <c r="J147" s="125"/>
      <c r="K147" s="125"/>
    </row>
    <row r="148" spans="1:11" x14ac:dyDescent="0.25">
      <c r="A148" s="26"/>
      <c r="B148" s="32"/>
      <c r="C148" s="32"/>
      <c r="D148" s="131"/>
      <c r="E148"/>
      <c r="F148"/>
      <c r="G148"/>
      <c r="H148"/>
      <c r="I148"/>
      <c r="J148" s="125"/>
      <c r="K148" s="125"/>
    </row>
    <row r="149" spans="1:11" x14ac:dyDescent="0.25">
      <c r="A149" s="26"/>
      <c r="B149" s="32"/>
      <c r="C149" s="32"/>
      <c r="D149" s="131"/>
      <c r="E149"/>
      <c r="F149"/>
      <c r="G149"/>
      <c r="H149"/>
      <c r="I149"/>
      <c r="J149" s="125"/>
      <c r="K149" s="125"/>
    </row>
    <row r="150" spans="1:11" x14ac:dyDescent="0.25">
      <c r="A150" s="26"/>
      <c r="B150" s="32"/>
      <c r="C150" s="32"/>
      <c r="D150" s="131"/>
      <c r="E150"/>
      <c r="F150"/>
      <c r="G150"/>
      <c r="H150"/>
      <c r="I150"/>
      <c r="J150" s="125"/>
      <c r="K150" s="125"/>
    </row>
    <row r="151" spans="1:11" x14ac:dyDescent="0.25">
      <c r="A151" s="26"/>
      <c r="B151" s="32"/>
      <c r="C151" s="32"/>
      <c r="D151" s="131"/>
      <c r="E151"/>
      <c r="F151"/>
      <c r="G151"/>
      <c r="H151"/>
      <c r="I151"/>
      <c r="J151" s="125"/>
      <c r="K151" s="125"/>
    </row>
    <row r="152" spans="1:11" x14ac:dyDescent="0.25">
      <c r="A152" s="26"/>
      <c r="B152" s="32"/>
      <c r="C152" s="32"/>
      <c r="D152" s="131"/>
      <c r="E152"/>
      <c r="F152"/>
      <c r="G152"/>
      <c r="H152"/>
      <c r="I152"/>
      <c r="J152" s="125"/>
      <c r="K152" s="125"/>
    </row>
    <row r="153" spans="1:11" x14ac:dyDescent="0.25">
      <c r="A153" s="26"/>
      <c r="B153" s="32"/>
      <c r="C153" s="32"/>
      <c r="D153" s="131"/>
      <c r="E153"/>
      <c r="F153"/>
      <c r="G153"/>
      <c r="H153"/>
      <c r="I153"/>
      <c r="J153" s="125"/>
      <c r="K153" s="125"/>
    </row>
    <row r="154" spans="1:11" x14ac:dyDescent="0.25">
      <c r="A154" s="26"/>
      <c r="B154" s="32"/>
      <c r="C154" s="32"/>
      <c r="D154" s="131"/>
      <c r="E154"/>
      <c r="F154"/>
      <c r="G154"/>
      <c r="H154"/>
      <c r="I154"/>
      <c r="J154" s="125"/>
      <c r="K154" s="125"/>
    </row>
    <row r="155" spans="1:11" x14ac:dyDescent="0.25">
      <c r="A155" s="26"/>
      <c r="B155" s="32"/>
      <c r="C155" s="32"/>
      <c r="D155" s="131"/>
      <c r="E155"/>
      <c r="F155"/>
      <c r="G155"/>
      <c r="H155"/>
      <c r="I155"/>
      <c r="J155" s="125"/>
      <c r="K155" s="125"/>
    </row>
    <row r="156" spans="1:11" x14ac:dyDescent="0.25">
      <c r="A156" s="26"/>
      <c r="B156" s="32"/>
      <c r="C156" s="32"/>
      <c r="D156" s="131"/>
      <c r="E156"/>
      <c r="F156"/>
      <c r="G156"/>
      <c r="H156"/>
      <c r="I156"/>
      <c r="J156" s="125"/>
      <c r="K156" s="125"/>
    </row>
    <row r="157" spans="1:11" x14ac:dyDescent="0.25">
      <c r="A157" s="26"/>
      <c r="B157" s="32"/>
      <c r="C157" s="32"/>
      <c r="D157" s="131"/>
      <c r="E157"/>
      <c r="F157"/>
      <c r="G157"/>
      <c r="H157"/>
      <c r="I157"/>
      <c r="J157" s="125"/>
      <c r="K157" s="125"/>
    </row>
    <row r="158" spans="1:11" x14ac:dyDescent="0.25">
      <c r="A158" s="26"/>
      <c r="B158" s="32"/>
      <c r="C158" s="32"/>
      <c r="D158" s="131"/>
      <c r="E158"/>
      <c r="F158"/>
      <c r="G158"/>
      <c r="H158"/>
      <c r="I158"/>
      <c r="J158" s="125"/>
      <c r="K158" s="125"/>
    </row>
    <row r="159" spans="1:11" x14ac:dyDescent="0.25">
      <c r="A159" s="26"/>
      <c r="B159" s="32"/>
      <c r="C159" s="32"/>
      <c r="D159" s="131"/>
      <c r="E159"/>
      <c r="F159"/>
      <c r="G159"/>
      <c r="H159"/>
      <c r="I159"/>
      <c r="J159" s="125"/>
      <c r="K159" s="125"/>
    </row>
    <row r="160" spans="1:11" x14ac:dyDescent="0.25">
      <c r="A160" s="26"/>
      <c r="B160" s="32"/>
      <c r="C160" s="32"/>
      <c r="D160" s="131"/>
      <c r="E160"/>
      <c r="F160"/>
      <c r="G160"/>
      <c r="H160"/>
      <c r="I160"/>
      <c r="J160" s="125"/>
      <c r="K160" s="125"/>
    </row>
    <row r="161" spans="1:11" x14ac:dyDescent="0.25">
      <c r="A161" s="26"/>
      <c r="B161" s="32"/>
      <c r="C161" s="32"/>
      <c r="D161" s="131"/>
      <c r="E161"/>
      <c r="F161"/>
      <c r="G161"/>
      <c r="H161"/>
      <c r="I161"/>
      <c r="J161" s="125"/>
      <c r="K161" s="125"/>
    </row>
    <row r="162" spans="1:11" x14ac:dyDescent="0.25">
      <c r="A162" s="26"/>
      <c r="B162" s="32"/>
      <c r="C162" s="32"/>
      <c r="D162" s="131"/>
      <c r="E162"/>
      <c r="F162"/>
      <c r="G162"/>
      <c r="H162"/>
      <c r="I162"/>
      <c r="J162" s="125"/>
      <c r="K162" s="125"/>
    </row>
    <row r="163" spans="1:11" x14ac:dyDescent="0.25">
      <c r="A163" s="26"/>
      <c r="B163" s="32"/>
      <c r="C163" s="32"/>
      <c r="D163" s="131"/>
      <c r="E163"/>
      <c r="F163"/>
      <c r="G163"/>
      <c r="H163"/>
      <c r="I163"/>
      <c r="J163" s="125"/>
      <c r="K163" s="125"/>
    </row>
    <row r="164" spans="1:11" x14ac:dyDescent="0.25">
      <c r="A164" s="26"/>
      <c r="B164" s="32"/>
      <c r="C164" s="32"/>
      <c r="D164" s="131"/>
      <c r="E164"/>
      <c r="F164"/>
      <c r="G164"/>
      <c r="H164"/>
      <c r="I164"/>
      <c r="J164" s="125"/>
      <c r="K164" s="125"/>
    </row>
    <row r="165" spans="1:11" x14ac:dyDescent="0.25">
      <c r="A165" s="26"/>
      <c r="B165" s="32"/>
      <c r="C165" s="32"/>
      <c r="D165" s="131"/>
      <c r="E165"/>
      <c r="F165"/>
      <c r="G165"/>
      <c r="H165"/>
      <c r="I165"/>
      <c r="J165" s="125"/>
      <c r="K165" s="125"/>
    </row>
    <row r="166" spans="1:11" x14ac:dyDescent="0.25">
      <c r="A166" s="26"/>
      <c r="B166" s="32"/>
      <c r="C166" s="32"/>
      <c r="D166" s="131"/>
      <c r="E166"/>
      <c r="F166"/>
      <c r="G166"/>
      <c r="H166"/>
      <c r="I166"/>
      <c r="J166" s="125"/>
      <c r="K166" s="125"/>
    </row>
    <row r="167" spans="1:11" x14ac:dyDescent="0.25">
      <c r="A167" s="26"/>
      <c r="B167" s="32"/>
      <c r="C167" s="32"/>
      <c r="D167" s="131"/>
      <c r="E167"/>
      <c r="F167"/>
      <c r="G167"/>
      <c r="H167"/>
      <c r="I167"/>
      <c r="J167" s="125"/>
      <c r="K167" s="125"/>
    </row>
    <row r="168" spans="1:11" x14ac:dyDescent="0.25">
      <c r="A168" s="26"/>
      <c r="B168" s="32"/>
      <c r="C168" s="32"/>
      <c r="D168" s="131"/>
      <c r="E168"/>
      <c r="F168"/>
      <c r="G168"/>
      <c r="H168"/>
      <c r="I168"/>
      <c r="J168" s="125"/>
      <c r="K168" s="125"/>
    </row>
    <row r="169" spans="1:11" x14ac:dyDescent="0.25">
      <c r="A169" s="26"/>
      <c r="B169" s="32"/>
      <c r="C169" s="32"/>
      <c r="D169" s="131"/>
      <c r="E169"/>
      <c r="F169"/>
      <c r="G169"/>
      <c r="H169"/>
      <c r="I169"/>
      <c r="J169" s="125"/>
      <c r="K169" s="125"/>
    </row>
    <row r="170" spans="1:11" x14ac:dyDescent="0.25">
      <c r="A170" s="26"/>
      <c r="B170" s="32"/>
      <c r="C170" s="32"/>
      <c r="D170" s="131"/>
      <c r="E170"/>
      <c r="F170"/>
      <c r="G170"/>
      <c r="H170"/>
      <c r="I170"/>
      <c r="J170" s="125"/>
      <c r="K170" s="125"/>
    </row>
    <row r="171" spans="1:11" x14ac:dyDescent="0.25">
      <c r="A171" s="26"/>
      <c r="B171" s="32"/>
      <c r="C171" s="32"/>
      <c r="D171" s="131"/>
      <c r="E171"/>
      <c r="F171"/>
      <c r="G171"/>
      <c r="H171"/>
      <c r="I171"/>
      <c r="J171" s="125"/>
      <c r="K171" s="125"/>
    </row>
    <row r="172" spans="1:11" x14ac:dyDescent="0.25">
      <c r="A172" s="26"/>
      <c r="B172" s="32"/>
      <c r="C172" s="32"/>
      <c r="D172" s="131"/>
      <c r="E172"/>
      <c r="F172"/>
      <c r="G172"/>
      <c r="H172"/>
      <c r="I172"/>
      <c r="J172" s="125"/>
      <c r="K172" s="125"/>
    </row>
    <row r="173" spans="1:11" x14ac:dyDescent="0.25">
      <c r="A173" s="26"/>
      <c r="B173" s="32"/>
      <c r="C173" s="32"/>
      <c r="D173" s="131"/>
      <c r="E173"/>
      <c r="F173"/>
      <c r="G173"/>
      <c r="H173"/>
      <c r="I173"/>
      <c r="J173" s="125"/>
      <c r="K173" s="125"/>
    </row>
    <row r="174" spans="1:11" x14ac:dyDescent="0.25">
      <c r="A174" s="26"/>
      <c r="B174" s="32"/>
      <c r="C174" s="32"/>
      <c r="D174" s="131"/>
      <c r="E174"/>
      <c r="F174"/>
      <c r="G174"/>
      <c r="H174"/>
      <c r="I174"/>
      <c r="J174" s="125"/>
      <c r="K174" s="125"/>
    </row>
    <row r="175" spans="1:11" x14ac:dyDescent="0.25">
      <c r="A175" s="26"/>
      <c r="B175" s="32"/>
      <c r="C175" s="32"/>
      <c r="D175" s="131"/>
      <c r="E175"/>
      <c r="F175"/>
      <c r="G175"/>
      <c r="H175"/>
      <c r="I175"/>
      <c r="J175" s="125"/>
      <c r="K175" s="125"/>
    </row>
    <row r="176" spans="1:11" x14ac:dyDescent="0.25">
      <c r="A176" s="26"/>
      <c r="B176" s="32"/>
      <c r="C176" s="32"/>
      <c r="D176" s="131"/>
      <c r="E176"/>
      <c r="F176"/>
      <c r="G176"/>
      <c r="H176"/>
      <c r="I176"/>
      <c r="J176" s="125"/>
      <c r="K176" s="125"/>
    </row>
    <row r="177" spans="1:11" x14ac:dyDescent="0.25">
      <c r="A177" s="26"/>
      <c r="B177" s="32"/>
      <c r="C177" s="32"/>
      <c r="D177" s="131"/>
      <c r="E177"/>
      <c r="F177"/>
      <c r="G177"/>
      <c r="H177"/>
      <c r="I177"/>
      <c r="J177" s="125"/>
      <c r="K177" s="125"/>
    </row>
    <row r="178" spans="1:11" x14ac:dyDescent="0.25">
      <c r="A178" s="26"/>
      <c r="B178" s="32"/>
      <c r="C178" s="32"/>
      <c r="D178" s="131"/>
      <c r="E178"/>
      <c r="F178"/>
      <c r="G178"/>
      <c r="H178"/>
      <c r="I178"/>
      <c r="J178" s="125"/>
      <c r="K178" s="125"/>
    </row>
    <row r="179" spans="1:11" x14ac:dyDescent="0.25">
      <c r="A179" s="26"/>
      <c r="B179" s="32"/>
      <c r="C179" s="32"/>
      <c r="D179" s="131"/>
      <c r="E179"/>
      <c r="F179"/>
      <c r="G179"/>
      <c r="H179"/>
      <c r="I179"/>
      <c r="J179" s="125"/>
      <c r="K179" s="125"/>
    </row>
    <row r="180" spans="1:11" x14ac:dyDescent="0.25">
      <c r="A180" s="26"/>
      <c r="B180" s="32"/>
      <c r="C180" s="32"/>
      <c r="D180" s="131"/>
      <c r="E180"/>
      <c r="F180"/>
      <c r="G180"/>
      <c r="H180"/>
      <c r="I180"/>
      <c r="J180" s="125"/>
      <c r="K180" s="125"/>
    </row>
    <row r="181" spans="1:11" x14ac:dyDescent="0.25">
      <c r="A181" s="26"/>
      <c r="B181" s="32"/>
      <c r="C181" s="32"/>
      <c r="D181" s="131"/>
      <c r="E181"/>
      <c r="F181"/>
      <c r="G181"/>
      <c r="H181"/>
      <c r="I181"/>
      <c r="J181" s="125"/>
      <c r="K181" s="125"/>
    </row>
    <row r="182" spans="1:11" x14ac:dyDescent="0.25">
      <c r="A182" s="26"/>
      <c r="B182" s="32"/>
      <c r="C182" s="32"/>
      <c r="D182" s="131"/>
      <c r="E182"/>
      <c r="F182"/>
      <c r="G182"/>
      <c r="H182"/>
      <c r="I182"/>
      <c r="J182" s="125"/>
      <c r="K182" s="125"/>
    </row>
    <row r="183" spans="1:11" x14ac:dyDescent="0.25">
      <c r="A183" s="26"/>
      <c r="B183" s="32"/>
      <c r="C183" s="32"/>
      <c r="D183" s="131"/>
      <c r="E183"/>
      <c r="F183"/>
      <c r="G183"/>
      <c r="H183"/>
      <c r="I183"/>
      <c r="J183" s="125"/>
      <c r="K183" s="125"/>
    </row>
    <row r="184" spans="1:11" x14ac:dyDescent="0.25">
      <c r="A184" s="26"/>
      <c r="B184" s="32"/>
      <c r="C184" s="32"/>
      <c r="D184" s="131"/>
      <c r="E184"/>
      <c r="F184"/>
      <c r="G184"/>
      <c r="H184"/>
      <c r="I184"/>
      <c r="J184" s="125"/>
      <c r="K184" s="125"/>
    </row>
    <row r="185" spans="1:11" x14ac:dyDescent="0.25">
      <c r="A185" s="26"/>
      <c r="B185" s="32"/>
      <c r="C185" s="32"/>
      <c r="D185" s="131"/>
      <c r="E185"/>
      <c r="F185"/>
      <c r="G185"/>
      <c r="H185"/>
      <c r="I185"/>
      <c r="J185" s="125"/>
      <c r="K185" s="125"/>
    </row>
    <row r="186" spans="1:11" x14ac:dyDescent="0.25">
      <c r="A186" s="26"/>
      <c r="B186" s="32"/>
      <c r="C186" s="32"/>
      <c r="D186" s="131"/>
      <c r="E186" s="125"/>
      <c r="F186" s="125"/>
      <c r="G186" s="125"/>
      <c r="H186" s="125"/>
      <c r="I186" s="125"/>
      <c r="J186" s="125"/>
      <c r="K186" s="125"/>
    </row>
    <row r="187" spans="1:11" x14ac:dyDescent="0.25">
      <c r="A187" s="26"/>
      <c r="B187" s="32"/>
      <c r="C187" s="32"/>
      <c r="D187" s="131"/>
      <c r="E187" s="125"/>
      <c r="F187" s="125"/>
      <c r="G187" s="125"/>
      <c r="H187" s="125"/>
      <c r="I187" s="125"/>
      <c r="J187" s="125"/>
      <c r="K187" s="125"/>
    </row>
    <row r="188" spans="1:11" x14ac:dyDescent="0.25">
      <c r="A188" s="26"/>
      <c r="B188" s="32"/>
      <c r="C188" s="32"/>
      <c r="D188" s="131"/>
      <c r="E188" s="125"/>
      <c r="F188" s="125"/>
      <c r="G188" s="125"/>
      <c r="H188" s="125"/>
      <c r="I188" s="125"/>
      <c r="J188" s="125"/>
      <c r="K188" s="125"/>
    </row>
    <row r="189" spans="1:11" x14ac:dyDescent="0.25">
      <c r="A189" s="26"/>
      <c r="B189" s="32"/>
      <c r="C189" s="32"/>
      <c r="D189" s="131"/>
      <c r="E189" s="125"/>
      <c r="F189" s="125"/>
      <c r="G189" s="125"/>
      <c r="H189" s="125"/>
      <c r="I189" s="125"/>
      <c r="J189" s="125"/>
      <c r="K189" s="125"/>
    </row>
    <row r="190" spans="1:11" x14ac:dyDescent="0.25">
      <c r="A190" s="26"/>
      <c r="B190" s="32"/>
      <c r="C190" s="32"/>
      <c r="D190" s="131"/>
      <c r="E190" s="125"/>
      <c r="F190" s="125"/>
      <c r="G190" s="125"/>
      <c r="H190" s="125"/>
      <c r="I190" s="125"/>
      <c r="J190" s="125"/>
      <c r="K190" s="125"/>
    </row>
    <row r="191" spans="1:11" x14ac:dyDescent="0.25">
      <c r="A191" s="26"/>
      <c r="B191" s="32"/>
      <c r="C191" s="32"/>
      <c r="D191" s="131"/>
      <c r="E191" s="125"/>
      <c r="F191" s="125"/>
      <c r="G191" s="125"/>
      <c r="H191" s="125"/>
      <c r="I191" s="125"/>
      <c r="J191" s="125"/>
      <c r="K191" s="125"/>
    </row>
    <row r="192" spans="1:11" x14ac:dyDescent="0.25">
      <c r="A192" s="26"/>
      <c r="B192" s="32"/>
      <c r="C192" s="32"/>
      <c r="D192" s="131"/>
      <c r="E192" s="125"/>
      <c r="F192" s="125"/>
      <c r="G192" s="125"/>
      <c r="H192" s="125"/>
      <c r="I192" s="125"/>
      <c r="J192" s="125"/>
      <c r="K192" s="125"/>
    </row>
    <row r="193" spans="1:11" x14ac:dyDescent="0.25">
      <c r="A193" s="26"/>
      <c r="B193" s="32"/>
      <c r="C193" s="32"/>
      <c r="D193" s="131"/>
      <c r="E193" s="125"/>
      <c r="F193" s="125"/>
      <c r="G193" s="125"/>
      <c r="H193" s="125"/>
      <c r="I193" s="125"/>
      <c r="J193" s="125"/>
      <c r="K193" s="125"/>
    </row>
    <row r="194" spans="1:11" x14ac:dyDescent="0.25">
      <c r="A194" s="26"/>
      <c r="B194" s="32"/>
      <c r="C194" s="32"/>
      <c r="D194" s="131"/>
      <c r="E194" s="125"/>
      <c r="F194" s="125"/>
      <c r="G194" s="125"/>
      <c r="H194" s="125"/>
      <c r="I194" s="125"/>
      <c r="J194" s="125"/>
      <c r="K194" s="125"/>
    </row>
    <row r="195" spans="1:11" x14ac:dyDescent="0.25">
      <c r="A195" s="26"/>
      <c r="B195" s="32"/>
      <c r="C195" s="32"/>
      <c r="D195" s="131"/>
      <c r="E195" s="125"/>
      <c r="F195" s="125"/>
      <c r="G195" s="125"/>
      <c r="H195" s="125"/>
      <c r="I195" s="125"/>
      <c r="J195" s="125"/>
      <c r="K195" s="125"/>
    </row>
    <row r="196" spans="1:11" x14ac:dyDescent="0.25">
      <c r="A196" s="26"/>
      <c r="B196" s="32"/>
      <c r="C196" s="32"/>
      <c r="D196" s="131"/>
      <c r="E196" s="125"/>
      <c r="F196" s="125"/>
      <c r="G196" s="125"/>
      <c r="H196" s="125"/>
      <c r="I196" s="125"/>
      <c r="J196" s="125"/>
      <c r="K196" s="125"/>
    </row>
    <row r="197" spans="1:11" x14ac:dyDescent="0.25">
      <c r="A197" s="26"/>
      <c r="B197" s="32"/>
      <c r="C197" s="32"/>
      <c r="D197" s="131"/>
      <c r="E197" s="125"/>
      <c r="F197" s="125"/>
      <c r="G197" s="125"/>
      <c r="H197" s="125"/>
      <c r="I197" s="125"/>
      <c r="J197" s="125"/>
      <c r="K197" s="125"/>
    </row>
    <row r="198" spans="1:11" x14ac:dyDescent="0.25">
      <c r="A198" s="26"/>
      <c r="B198" s="32"/>
      <c r="C198" s="32"/>
      <c r="D198" s="131"/>
      <c r="E198" s="125"/>
      <c r="F198" s="125"/>
      <c r="G198" s="125"/>
      <c r="H198" s="125"/>
      <c r="I198" s="125"/>
      <c r="J198" s="125"/>
      <c r="K198" s="125"/>
    </row>
    <row r="199" spans="1:11" x14ac:dyDescent="0.25">
      <c r="A199" s="26"/>
      <c r="B199" s="32"/>
      <c r="C199" s="32"/>
      <c r="D199" s="131"/>
      <c r="E199" s="125"/>
      <c r="F199" s="125"/>
      <c r="G199" s="125"/>
      <c r="H199" s="125"/>
      <c r="I199" s="125"/>
      <c r="J199" s="125"/>
      <c r="K199" s="125"/>
    </row>
    <row r="200" spans="1:11" x14ac:dyDescent="0.25">
      <c r="A200" s="26"/>
      <c r="B200" s="32"/>
      <c r="C200" s="32"/>
      <c r="D200" s="131"/>
      <c r="E200" s="125"/>
      <c r="F200" s="125"/>
      <c r="G200" s="125"/>
      <c r="H200" s="125"/>
      <c r="I200" s="125"/>
      <c r="J200" s="125"/>
      <c r="K200" s="125"/>
    </row>
    <row r="201" spans="1:11" x14ac:dyDescent="0.25">
      <c r="A201" s="26"/>
      <c r="B201" s="32"/>
      <c r="C201" s="32"/>
      <c r="D201" s="131"/>
      <c r="E201" s="125"/>
      <c r="F201" s="125"/>
      <c r="G201" s="125"/>
      <c r="H201" s="125"/>
      <c r="I201" s="125"/>
      <c r="J201" s="125"/>
      <c r="K201" s="125"/>
    </row>
    <row r="202" spans="1:11" x14ac:dyDescent="0.25">
      <c r="A202" s="26"/>
      <c r="B202" s="32"/>
      <c r="C202" s="32"/>
      <c r="D202" s="131"/>
      <c r="E202" s="125"/>
      <c r="F202" s="125"/>
      <c r="G202" s="125"/>
      <c r="H202" s="125"/>
      <c r="I202" s="125"/>
      <c r="J202" s="125"/>
      <c r="K202" s="125"/>
    </row>
    <row r="203" spans="1:11" x14ac:dyDescent="0.25">
      <c r="A203" s="26"/>
      <c r="B203" s="32"/>
      <c r="C203" s="32"/>
      <c r="D203" s="131"/>
      <c r="E203" s="125"/>
      <c r="F203" s="125"/>
      <c r="G203" s="125"/>
      <c r="H203" s="125"/>
      <c r="I203" s="125"/>
      <c r="J203" s="125"/>
      <c r="K203" s="125"/>
    </row>
    <row r="204" spans="1:11" x14ac:dyDescent="0.25">
      <c r="A204" s="26"/>
      <c r="B204" s="32"/>
      <c r="C204" s="32"/>
      <c r="D204" s="131"/>
      <c r="E204" s="125"/>
      <c r="F204" s="125"/>
      <c r="G204" s="125"/>
      <c r="H204" s="125"/>
      <c r="I204" s="125"/>
      <c r="J204" s="125"/>
      <c r="K204" s="125"/>
    </row>
    <row r="205" spans="1:11" x14ac:dyDescent="0.25">
      <c r="A205" s="26"/>
      <c r="B205" s="32"/>
      <c r="C205" s="32"/>
      <c r="D205" s="131"/>
      <c r="E205" s="125"/>
      <c r="F205" s="125"/>
      <c r="G205" s="125"/>
      <c r="H205" s="125"/>
      <c r="I205" s="125"/>
      <c r="J205" s="125"/>
      <c r="K205" s="125"/>
    </row>
    <row r="206" spans="1:11" x14ac:dyDescent="0.25">
      <c r="A206" s="26"/>
      <c r="B206" s="32"/>
      <c r="C206" s="32"/>
      <c r="D206" s="131"/>
      <c r="E206" s="125"/>
      <c r="F206" s="125"/>
      <c r="G206" s="125"/>
      <c r="H206" s="125"/>
      <c r="I206" s="125"/>
      <c r="J206" s="125"/>
      <c r="K206" s="125"/>
    </row>
    <row r="207" spans="1:11" x14ac:dyDescent="0.25">
      <c r="A207" s="26"/>
      <c r="B207" s="32"/>
      <c r="C207" s="32"/>
      <c r="D207" s="131"/>
      <c r="E207" s="125"/>
      <c r="F207" s="125"/>
      <c r="G207" s="125"/>
      <c r="H207" s="125"/>
      <c r="I207" s="125"/>
      <c r="J207" s="125"/>
      <c r="K207" s="125"/>
    </row>
    <row r="208" spans="1:11" x14ac:dyDescent="0.25">
      <c r="A208" s="26"/>
      <c r="B208" s="32"/>
      <c r="C208" s="32"/>
      <c r="D208" s="131"/>
      <c r="E208" s="125"/>
      <c r="F208" s="125"/>
      <c r="G208" s="125"/>
      <c r="H208" s="125"/>
      <c r="I208" s="125"/>
      <c r="J208" s="125"/>
      <c r="K208" s="125"/>
    </row>
    <row r="209" spans="1:11" x14ac:dyDescent="0.25">
      <c r="A209" s="26"/>
      <c r="B209" s="32"/>
      <c r="C209" s="32"/>
      <c r="D209" s="131"/>
      <c r="E209" s="125"/>
      <c r="F209" s="125"/>
      <c r="G209" s="125"/>
      <c r="H209" s="125"/>
      <c r="I209" s="125"/>
      <c r="J209" s="125"/>
      <c r="K209" s="125"/>
    </row>
    <row r="210" spans="1:11" x14ac:dyDescent="0.25">
      <c r="A210" s="26"/>
      <c r="B210" s="32"/>
      <c r="C210" s="32"/>
      <c r="D210" s="131"/>
      <c r="E210" s="125"/>
      <c r="F210" s="125"/>
      <c r="G210" s="125"/>
      <c r="H210" s="125"/>
      <c r="I210" s="125"/>
      <c r="J210" s="125"/>
      <c r="K210" s="125"/>
    </row>
    <row r="211" spans="1:11" x14ac:dyDescent="0.25">
      <c r="A211" s="26"/>
      <c r="B211" s="32"/>
      <c r="C211" s="32"/>
      <c r="D211" s="131"/>
      <c r="E211" s="125"/>
      <c r="F211" s="125"/>
      <c r="G211" s="125"/>
      <c r="H211" s="125"/>
      <c r="I211" s="125"/>
      <c r="J211" s="125"/>
      <c r="K211" s="125"/>
    </row>
    <row r="212" spans="1:11" x14ac:dyDescent="0.25">
      <c r="A212" s="26"/>
      <c r="B212" s="32"/>
      <c r="C212" s="32"/>
      <c r="D212" s="131"/>
      <c r="E212" s="125"/>
      <c r="F212" s="125"/>
      <c r="G212" s="125"/>
      <c r="H212" s="125"/>
      <c r="I212" s="125"/>
      <c r="J212" s="125"/>
      <c r="K212" s="125"/>
    </row>
    <row r="213" spans="1:11" x14ac:dyDescent="0.25">
      <c r="A213" s="26"/>
      <c r="B213" s="32"/>
      <c r="C213" s="32"/>
      <c r="D213" s="131"/>
      <c r="E213" s="125"/>
      <c r="F213" s="125"/>
      <c r="G213" s="125"/>
      <c r="H213" s="125"/>
      <c r="I213" s="125"/>
      <c r="J213" s="125"/>
      <c r="K213" s="125"/>
    </row>
    <row r="214" spans="1:11" x14ac:dyDescent="0.25">
      <c r="A214" s="26"/>
      <c r="B214" s="32"/>
      <c r="C214" s="32"/>
      <c r="D214" s="131"/>
      <c r="E214" s="125"/>
      <c r="F214" s="125"/>
      <c r="G214" s="125"/>
      <c r="H214" s="125"/>
      <c r="I214" s="125"/>
      <c r="J214" s="125"/>
      <c r="K214" s="125"/>
    </row>
    <row r="215" spans="1:11" x14ac:dyDescent="0.25">
      <c r="A215" s="26"/>
      <c r="B215" s="32"/>
      <c r="C215" s="32"/>
      <c r="D215" s="131"/>
      <c r="E215" s="125"/>
      <c r="F215" s="125"/>
      <c r="G215" s="125"/>
      <c r="H215" s="125"/>
      <c r="I215" s="125"/>
      <c r="J215" s="125"/>
      <c r="K215" s="125"/>
    </row>
    <row r="216" spans="1:11" x14ac:dyDescent="0.25">
      <c r="A216" s="26"/>
      <c r="B216" s="32"/>
      <c r="C216" s="32"/>
      <c r="D216" s="131"/>
      <c r="E216" s="125"/>
      <c r="F216" s="125"/>
      <c r="G216" s="125"/>
      <c r="H216" s="125"/>
      <c r="I216" s="125"/>
      <c r="J216" s="125"/>
      <c r="K216" s="125"/>
    </row>
    <row r="217" spans="1:11" x14ac:dyDescent="0.25">
      <c r="A217" s="26"/>
      <c r="B217" s="32"/>
      <c r="C217" s="32"/>
      <c r="D217" s="131"/>
      <c r="E217" s="125"/>
      <c r="F217" s="125"/>
      <c r="G217" s="125"/>
      <c r="H217" s="125"/>
      <c r="I217" s="125"/>
      <c r="J217" s="125"/>
      <c r="K217" s="125"/>
    </row>
    <row r="218" spans="1:11" x14ac:dyDescent="0.25">
      <c r="A218" s="26"/>
      <c r="B218" s="32"/>
      <c r="C218" s="32"/>
      <c r="D218" s="131"/>
      <c r="E218" s="125"/>
      <c r="F218" s="125"/>
      <c r="G218" s="125"/>
      <c r="H218" s="125"/>
      <c r="I218" s="125"/>
      <c r="J218" s="125"/>
      <c r="K218" s="125"/>
    </row>
    <row r="219" spans="1:11" x14ac:dyDescent="0.25">
      <c r="A219" s="26"/>
      <c r="B219" s="32"/>
      <c r="C219" s="32"/>
      <c r="D219" s="131"/>
      <c r="E219" s="125"/>
      <c r="F219" s="125"/>
      <c r="G219" s="125"/>
      <c r="H219" s="125"/>
      <c r="I219" s="125"/>
      <c r="J219" s="125"/>
      <c r="K219" s="125"/>
    </row>
    <row r="220" spans="1:11" x14ac:dyDescent="0.25">
      <c r="A220" s="26"/>
      <c r="B220" s="32"/>
      <c r="C220" s="32"/>
      <c r="D220" s="131"/>
      <c r="E220" s="125"/>
      <c r="F220" s="125"/>
      <c r="G220" s="125"/>
      <c r="H220" s="125"/>
      <c r="I220" s="125"/>
      <c r="J220" s="125"/>
      <c r="K220" s="125"/>
    </row>
    <row r="221" spans="1:11" x14ac:dyDescent="0.25">
      <c r="A221" s="26"/>
      <c r="B221" s="32"/>
      <c r="C221" s="32"/>
      <c r="D221" s="131"/>
      <c r="E221" s="125"/>
      <c r="F221" s="125"/>
      <c r="G221" s="125"/>
      <c r="H221" s="125"/>
      <c r="I221" s="125"/>
      <c r="J221" s="125"/>
      <c r="K221" s="125"/>
    </row>
    <row r="222" spans="1:11" x14ac:dyDescent="0.25">
      <c r="A222" s="26"/>
      <c r="B222" s="32"/>
      <c r="C222" s="32"/>
      <c r="D222" s="131"/>
      <c r="E222" s="125"/>
      <c r="F222" s="125"/>
      <c r="G222" s="125"/>
      <c r="H222" s="125"/>
      <c r="I222" s="125"/>
      <c r="J222" s="125"/>
      <c r="K222" s="125"/>
    </row>
    <row r="223" spans="1:11" x14ac:dyDescent="0.25">
      <c r="A223" s="26"/>
      <c r="B223" s="32"/>
      <c r="C223" s="32"/>
      <c r="D223" s="131"/>
      <c r="E223" s="125"/>
      <c r="F223" s="125"/>
      <c r="G223" s="125"/>
      <c r="H223" s="125"/>
      <c r="I223" s="125"/>
      <c r="J223" s="125"/>
      <c r="K223" s="125"/>
    </row>
    <row r="224" spans="1:11" x14ac:dyDescent="0.25">
      <c r="A224" s="26"/>
      <c r="B224" s="32"/>
      <c r="C224" s="32"/>
      <c r="D224" s="131"/>
      <c r="E224" s="125"/>
      <c r="F224" s="125"/>
      <c r="G224" s="125"/>
      <c r="H224" s="125"/>
      <c r="I224" s="125"/>
      <c r="J224" s="125"/>
      <c r="K224" s="125"/>
    </row>
    <row r="225" spans="1:11" x14ac:dyDescent="0.25">
      <c r="A225" s="26"/>
      <c r="B225" s="32"/>
      <c r="C225" s="32"/>
      <c r="D225" s="131"/>
      <c r="E225" s="125"/>
      <c r="F225" s="125"/>
      <c r="G225" s="125"/>
      <c r="H225" s="125"/>
      <c r="I225" s="125"/>
      <c r="J225" s="125"/>
      <c r="K225" s="125"/>
    </row>
    <row r="226" spans="1:11" x14ac:dyDescent="0.25">
      <c r="A226" s="26"/>
      <c r="B226" s="32"/>
      <c r="C226" s="32"/>
      <c r="D226" s="131"/>
      <c r="E226" s="125"/>
      <c r="F226" s="125"/>
      <c r="G226" s="125"/>
      <c r="H226" s="125"/>
      <c r="I226" s="125"/>
      <c r="J226" s="125"/>
      <c r="K226" s="125"/>
    </row>
    <row r="227" spans="1:11" x14ac:dyDescent="0.25">
      <c r="A227" s="26"/>
      <c r="B227" s="32"/>
      <c r="C227" s="32"/>
      <c r="D227" s="131"/>
      <c r="E227" s="125"/>
      <c r="F227" s="125"/>
      <c r="G227" s="125"/>
      <c r="H227" s="125"/>
      <c r="I227" s="125"/>
      <c r="J227" s="125"/>
      <c r="K227" s="125"/>
    </row>
    <row r="228" spans="1:11" x14ac:dyDescent="0.25">
      <c r="A228" s="26"/>
      <c r="B228" s="32"/>
      <c r="C228" s="32"/>
      <c r="D228" s="131"/>
      <c r="E228" s="125"/>
      <c r="F228" s="125"/>
      <c r="G228" s="125"/>
      <c r="H228" s="125"/>
      <c r="I228" s="125"/>
      <c r="J228" s="125"/>
      <c r="K228" s="125"/>
    </row>
    <row r="229" spans="1:11" x14ac:dyDescent="0.25">
      <c r="A229" s="26"/>
      <c r="B229" s="32"/>
      <c r="C229" s="32"/>
      <c r="D229" s="131"/>
      <c r="E229" s="125"/>
      <c r="F229" s="125"/>
      <c r="G229" s="125"/>
      <c r="H229" s="125"/>
      <c r="I229" s="125"/>
      <c r="J229" s="125"/>
      <c r="K229" s="125"/>
    </row>
    <row r="230" spans="1:11" x14ac:dyDescent="0.25">
      <c r="A230" s="26"/>
      <c r="B230" s="32"/>
      <c r="C230" s="32"/>
      <c r="D230" s="131"/>
      <c r="E230" s="125"/>
      <c r="F230" s="125"/>
      <c r="G230" s="125"/>
      <c r="H230" s="125"/>
      <c r="I230" s="125"/>
      <c r="J230" s="125"/>
      <c r="K230" s="125"/>
    </row>
    <row r="231" spans="1:11" x14ac:dyDescent="0.25">
      <c r="A231" s="26"/>
      <c r="B231" s="32"/>
      <c r="C231" s="32"/>
      <c r="D231" s="131"/>
      <c r="E231" s="125"/>
      <c r="F231" s="125"/>
      <c r="G231" s="125"/>
      <c r="H231" s="125"/>
      <c r="I231" s="125"/>
      <c r="J231" s="125"/>
      <c r="K231" s="125"/>
    </row>
    <row r="232" spans="1:11" x14ac:dyDescent="0.25">
      <c r="A232" s="26"/>
      <c r="B232" s="32"/>
      <c r="C232" s="32"/>
      <c r="D232" s="131"/>
      <c r="E232" s="125"/>
      <c r="F232" s="125"/>
      <c r="G232" s="125"/>
      <c r="H232" s="125"/>
      <c r="I232" s="125"/>
      <c r="J232" s="125"/>
      <c r="K232" s="125"/>
    </row>
    <row r="233" spans="1:11" x14ac:dyDescent="0.25">
      <c r="A233" s="26"/>
      <c r="B233" s="32"/>
      <c r="C233" s="32"/>
      <c r="D233" s="131"/>
      <c r="E233" s="125"/>
      <c r="F233" s="125"/>
      <c r="G233" s="125"/>
      <c r="H233" s="125"/>
      <c r="I233" s="125"/>
      <c r="J233" s="125"/>
      <c r="K233" s="125"/>
    </row>
    <row r="234" spans="1:11" x14ac:dyDescent="0.25">
      <c r="A234" s="26"/>
      <c r="B234" s="32"/>
      <c r="C234" s="32"/>
      <c r="D234" s="131"/>
      <c r="E234" s="125"/>
      <c r="F234" s="125"/>
      <c r="G234" s="125"/>
      <c r="H234" s="125"/>
      <c r="I234" s="125"/>
      <c r="J234" s="125"/>
      <c r="K234" s="125"/>
    </row>
    <row r="235" spans="1:11" x14ac:dyDescent="0.25">
      <c r="A235" s="26"/>
      <c r="B235" s="32"/>
      <c r="C235" s="32"/>
      <c r="D235" s="131"/>
      <c r="E235" s="125"/>
      <c r="F235" s="125"/>
      <c r="G235" s="125"/>
      <c r="H235" s="125"/>
      <c r="I235" s="125"/>
      <c r="J235" s="125"/>
      <c r="K235" s="125"/>
    </row>
    <row r="236" spans="1:11" x14ac:dyDescent="0.25">
      <c r="A236" s="26"/>
      <c r="B236" s="32"/>
      <c r="C236" s="32"/>
      <c r="D236" s="131"/>
      <c r="E236" s="125"/>
      <c r="F236" s="125"/>
      <c r="G236" s="125"/>
      <c r="H236" s="125"/>
      <c r="I236" s="125"/>
      <c r="J236" s="125"/>
      <c r="K236" s="125"/>
    </row>
    <row r="237" spans="1:11" x14ac:dyDescent="0.25">
      <c r="A237" s="26"/>
      <c r="B237" s="32"/>
      <c r="C237" s="32"/>
      <c r="D237" s="131"/>
      <c r="E237" s="125"/>
      <c r="F237" s="125"/>
      <c r="G237" s="125"/>
      <c r="H237" s="125"/>
      <c r="I237" s="125"/>
      <c r="J237" s="125"/>
      <c r="K237" s="125"/>
    </row>
    <row r="238" spans="1:11" x14ac:dyDescent="0.25">
      <c r="A238" s="26"/>
      <c r="B238" s="32"/>
      <c r="C238" s="32"/>
      <c r="D238" s="131"/>
      <c r="E238" s="125"/>
      <c r="F238" s="125"/>
      <c r="G238" s="125"/>
      <c r="H238" s="125"/>
      <c r="I238" s="125"/>
      <c r="J238" s="125"/>
      <c r="K238" s="125"/>
    </row>
    <row r="239" spans="1:11" x14ac:dyDescent="0.25">
      <c r="A239" s="26"/>
      <c r="B239" s="32"/>
      <c r="C239" s="32"/>
      <c r="D239" s="131"/>
      <c r="E239" s="125"/>
      <c r="F239" s="125"/>
      <c r="G239" s="125"/>
      <c r="H239" s="125"/>
      <c r="I239" s="125"/>
      <c r="J239" s="125"/>
      <c r="K239" s="125"/>
    </row>
    <row r="240" spans="1:11" x14ac:dyDescent="0.25">
      <c r="A240" s="26"/>
      <c r="B240" s="32"/>
      <c r="C240" s="32"/>
      <c r="D240" s="131"/>
      <c r="E240" s="125"/>
      <c r="F240" s="125"/>
      <c r="G240" s="125"/>
      <c r="H240" s="125"/>
      <c r="I240" s="125"/>
      <c r="J240" s="125"/>
      <c r="K240" s="125"/>
    </row>
    <row r="241" spans="1:11" x14ac:dyDescent="0.25">
      <c r="A241" s="26"/>
      <c r="B241" s="32"/>
      <c r="C241" s="32"/>
      <c r="D241" s="131"/>
      <c r="E241" s="125"/>
      <c r="F241" s="125"/>
      <c r="G241" s="125"/>
      <c r="H241" s="125"/>
      <c r="I241" s="125"/>
      <c r="J241" s="125"/>
      <c r="K241" s="125"/>
    </row>
    <row r="242" spans="1:11" x14ac:dyDescent="0.25">
      <c r="A242" s="26"/>
      <c r="B242" s="32"/>
      <c r="C242" s="32"/>
      <c r="D242" s="131"/>
      <c r="E242" s="125"/>
      <c r="F242" s="125"/>
      <c r="G242" s="125"/>
      <c r="H242" s="125"/>
      <c r="I242" s="125"/>
      <c r="J242" s="125"/>
      <c r="K242" s="125"/>
    </row>
    <row r="243" spans="1:11" x14ac:dyDescent="0.25">
      <c r="A243" s="26"/>
      <c r="B243" s="32"/>
      <c r="C243" s="32"/>
      <c r="D243" s="131"/>
      <c r="E243" s="125"/>
      <c r="F243" s="125"/>
      <c r="G243" s="125"/>
      <c r="H243" s="125"/>
      <c r="I243" s="125"/>
      <c r="J243" s="125"/>
      <c r="K243" s="125"/>
    </row>
    <row r="244" spans="1:11" x14ac:dyDescent="0.25">
      <c r="A244" s="26"/>
      <c r="B244" s="32"/>
      <c r="C244" s="32"/>
      <c r="D244" s="131"/>
      <c r="E244" s="125"/>
      <c r="F244" s="125"/>
      <c r="G244" s="125"/>
      <c r="H244" s="125"/>
      <c r="I244" s="125"/>
      <c r="J244" s="125"/>
      <c r="K244" s="125"/>
    </row>
    <row r="245" spans="1:11" x14ac:dyDescent="0.25">
      <c r="A245" s="26"/>
      <c r="B245" s="32"/>
      <c r="C245" s="32"/>
      <c r="D245" s="131"/>
      <c r="E245" s="125"/>
      <c r="F245" s="125"/>
      <c r="G245" s="125"/>
      <c r="H245" s="125"/>
      <c r="I245" s="125"/>
      <c r="J245" s="125"/>
      <c r="K245" s="125"/>
    </row>
    <row r="246" spans="1:11" x14ac:dyDescent="0.25">
      <c r="A246" s="26"/>
      <c r="B246" s="32"/>
      <c r="C246" s="32"/>
      <c r="D246" s="131"/>
      <c r="E246" s="125"/>
      <c r="F246" s="125"/>
      <c r="G246" s="125"/>
      <c r="H246" s="125"/>
      <c r="I246" s="125"/>
      <c r="J246" s="125"/>
      <c r="K246" s="125"/>
    </row>
    <row r="247" spans="1:11" x14ac:dyDescent="0.25">
      <c r="A247" s="26"/>
      <c r="B247" s="32"/>
      <c r="C247" s="32"/>
      <c r="D247" s="131"/>
      <c r="E247" s="125"/>
      <c r="F247" s="125"/>
      <c r="G247" s="125"/>
      <c r="H247" s="125"/>
      <c r="I247" s="125"/>
      <c r="J247" s="125"/>
      <c r="K247" s="125"/>
    </row>
    <row r="248" spans="1:11" x14ac:dyDescent="0.25">
      <c r="A248" s="26"/>
      <c r="B248" s="32"/>
      <c r="C248" s="32"/>
      <c r="D248" s="131"/>
      <c r="E248" s="125"/>
      <c r="F248" s="125"/>
      <c r="G248" s="125"/>
      <c r="H248" s="125"/>
      <c r="I248" s="125"/>
      <c r="J248" s="125"/>
      <c r="K248" s="125"/>
    </row>
    <row r="249" spans="1:11" x14ac:dyDescent="0.25">
      <c r="A249" s="26"/>
      <c r="B249" s="32"/>
      <c r="C249" s="32"/>
      <c r="D249" s="131"/>
      <c r="E249" s="125"/>
      <c r="F249" s="125"/>
      <c r="G249" s="125"/>
      <c r="H249" s="125"/>
      <c r="I249" s="125"/>
      <c r="J249" s="125"/>
      <c r="K249" s="125"/>
    </row>
    <row r="250" spans="1:11" x14ac:dyDescent="0.25">
      <c r="A250" s="26"/>
      <c r="B250" s="32"/>
      <c r="C250" s="32"/>
      <c r="D250" s="131"/>
      <c r="E250" s="125"/>
      <c r="F250" s="125"/>
      <c r="G250" s="125"/>
      <c r="H250" s="125"/>
      <c r="I250" s="125"/>
      <c r="J250" s="125"/>
      <c r="K250" s="125"/>
    </row>
    <row r="251" spans="1:11" x14ac:dyDescent="0.25">
      <c r="A251" s="26"/>
      <c r="B251" s="32"/>
      <c r="C251" s="32"/>
      <c r="D251" s="131"/>
      <c r="E251" s="125"/>
      <c r="F251" s="125"/>
      <c r="G251" s="125"/>
      <c r="H251" s="125"/>
      <c r="I251" s="125"/>
      <c r="J251" s="125"/>
      <c r="K251" s="125"/>
    </row>
    <row r="252" spans="1:11" x14ac:dyDescent="0.25">
      <c r="A252" s="26"/>
      <c r="B252" s="32"/>
      <c r="C252" s="32"/>
      <c r="D252" s="131"/>
      <c r="E252" s="125"/>
      <c r="F252" s="125"/>
      <c r="G252" s="125"/>
      <c r="H252" s="125"/>
      <c r="I252" s="125"/>
      <c r="J252" s="125"/>
      <c r="K252" s="125"/>
    </row>
    <row r="253" spans="1:11" x14ac:dyDescent="0.25">
      <c r="A253" s="26"/>
      <c r="B253" s="32"/>
      <c r="C253" s="32"/>
      <c r="D253" s="131"/>
      <c r="E253" s="125"/>
      <c r="F253" s="125"/>
      <c r="G253" s="125"/>
      <c r="H253" s="125"/>
      <c r="I253" s="125"/>
      <c r="J253" s="125"/>
      <c r="K253" s="125"/>
    </row>
    <row r="254" spans="1:11" x14ac:dyDescent="0.25">
      <c r="A254" s="26"/>
      <c r="B254" s="32"/>
      <c r="C254" s="32"/>
      <c r="D254" s="131"/>
      <c r="E254" s="125"/>
      <c r="F254" s="125"/>
      <c r="G254" s="125"/>
      <c r="H254" s="125"/>
      <c r="I254" s="125"/>
      <c r="J254" s="125"/>
      <c r="K254" s="125"/>
    </row>
    <row r="255" spans="1:11" x14ac:dyDescent="0.25">
      <c r="A255" s="26"/>
      <c r="B255" s="32"/>
      <c r="C255" s="32"/>
      <c r="D255" s="131"/>
      <c r="E255" s="125"/>
      <c r="F255" s="125"/>
      <c r="G255" s="125"/>
      <c r="H255" s="125"/>
      <c r="I255" s="125"/>
      <c r="J255" s="125"/>
      <c r="K255" s="125"/>
    </row>
    <row r="256" spans="1:11" x14ac:dyDescent="0.25">
      <c r="A256" s="26"/>
      <c r="B256" s="32"/>
      <c r="C256" s="32"/>
      <c r="D256" s="131"/>
      <c r="E256" s="125"/>
      <c r="F256" s="125"/>
      <c r="G256" s="125"/>
      <c r="H256" s="125"/>
      <c r="I256" s="125"/>
      <c r="J256" s="125"/>
      <c r="K256" s="125"/>
    </row>
    <row r="257" spans="1:11" x14ac:dyDescent="0.25">
      <c r="A257" s="26"/>
      <c r="B257" s="32"/>
      <c r="C257" s="32"/>
      <c r="D257" s="131"/>
      <c r="E257" s="125"/>
      <c r="F257" s="125"/>
      <c r="G257" s="125"/>
      <c r="H257" s="125"/>
      <c r="I257" s="125"/>
      <c r="J257" s="125"/>
      <c r="K257" s="125"/>
    </row>
    <row r="258" spans="1:11" x14ac:dyDescent="0.25">
      <c r="A258" s="26"/>
      <c r="B258" s="32"/>
      <c r="C258" s="32"/>
      <c r="D258" s="131"/>
      <c r="E258" s="125"/>
      <c r="F258" s="125"/>
      <c r="G258" s="125"/>
      <c r="H258" s="125"/>
      <c r="I258" s="125"/>
      <c r="J258" s="125"/>
      <c r="K258" s="125"/>
    </row>
    <row r="259" spans="1:11" x14ac:dyDescent="0.25">
      <c r="A259" s="26"/>
      <c r="B259" s="32"/>
      <c r="C259" s="32"/>
      <c r="D259" s="131"/>
      <c r="E259" s="125"/>
      <c r="F259" s="125"/>
      <c r="G259" s="125"/>
      <c r="H259" s="125"/>
      <c r="I259" s="125"/>
      <c r="J259" s="125"/>
      <c r="K259" s="125"/>
    </row>
    <row r="260" spans="1:11" x14ac:dyDescent="0.25">
      <c r="A260" s="26"/>
      <c r="B260" s="32"/>
      <c r="C260" s="32"/>
      <c r="D260" s="131"/>
      <c r="E260" s="125"/>
      <c r="F260" s="125"/>
      <c r="G260" s="125"/>
      <c r="H260" s="125"/>
      <c r="I260" s="125"/>
      <c r="J260" s="125"/>
      <c r="K260" s="125"/>
    </row>
    <row r="261" spans="1:11" x14ac:dyDescent="0.25">
      <c r="A261" s="26"/>
      <c r="B261" s="32"/>
      <c r="C261" s="32"/>
      <c r="D261" s="131"/>
      <c r="E261" s="125"/>
      <c r="F261" s="125"/>
      <c r="G261" s="125"/>
      <c r="H261" s="125"/>
      <c r="I261" s="125"/>
      <c r="J261" s="125"/>
      <c r="K261" s="125"/>
    </row>
    <row r="262" spans="1:11" x14ac:dyDescent="0.25">
      <c r="A262" s="26"/>
      <c r="B262" s="32"/>
      <c r="C262" s="32"/>
      <c r="D262" s="131"/>
      <c r="E262" s="125"/>
      <c r="F262" s="125"/>
      <c r="G262" s="125"/>
      <c r="H262" s="125"/>
      <c r="I262" s="125"/>
      <c r="J262" s="125"/>
      <c r="K262" s="125"/>
    </row>
    <row r="263" spans="1:11" x14ac:dyDescent="0.25">
      <c r="A263" s="26"/>
      <c r="B263" s="32"/>
      <c r="C263" s="32"/>
      <c r="D263" s="131"/>
      <c r="E263" s="125"/>
      <c r="F263" s="125"/>
      <c r="G263" s="125"/>
      <c r="H263" s="125"/>
      <c r="I263" s="125"/>
      <c r="J263" s="125"/>
      <c r="K263" s="125"/>
    </row>
    <row r="264" spans="1:11" x14ac:dyDescent="0.25">
      <c r="A264" s="26"/>
      <c r="B264" s="32"/>
      <c r="C264" s="32"/>
      <c r="D264" s="131"/>
      <c r="E264" s="125"/>
      <c r="F264" s="125"/>
      <c r="G264" s="125"/>
      <c r="H264" s="125"/>
      <c r="I264" s="125"/>
      <c r="J264" s="125"/>
      <c r="K264" s="125"/>
    </row>
    <row r="265" spans="1:11" x14ac:dyDescent="0.25">
      <c r="A265" s="26"/>
      <c r="B265" s="32"/>
      <c r="C265" s="32"/>
      <c r="D265" s="131"/>
      <c r="E265" s="125"/>
      <c r="F265" s="125"/>
      <c r="G265" s="125"/>
      <c r="H265" s="125"/>
      <c r="I265" s="125"/>
      <c r="J265" s="125"/>
      <c r="K265" s="125"/>
    </row>
    <row r="266" spans="1:11" x14ac:dyDescent="0.25">
      <c r="A266" s="26"/>
      <c r="B266" s="32"/>
      <c r="C266" s="32"/>
      <c r="D266" s="131"/>
      <c r="E266" s="125"/>
      <c r="F266" s="125"/>
      <c r="G266" s="125"/>
      <c r="H266" s="125"/>
      <c r="I266" s="125"/>
      <c r="J266" s="125"/>
      <c r="K266" s="125"/>
    </row>
    <row r="267" spans="1:11" x14ac:dyDescent="0.25">
      <c r="A267" s="26"/>
      <c r="B267" s="32"/>
      <c r="C267" s="32"/>
      <c r="D267" s="131"/>
      <c r="E267" s="125"/>
      <c r="F267" s="125"/>
      <c r="G267" s="125"/>
      <c r="H267" s="125"/>
      <c r="I267" s="125"/>
      <c r="J267" s="125"/>
      <c r="K267" s="125"/>
    </row>
    <row r="268" spans="1:11" x14ac:dyDescent="0.25">
      <c r="A268" s="26"/>
      <c r="B268" s="32"/>
      <c r="C268" s="32"/>
      <c r="D268" s="131"/>
      <c r="E268" s="125"/>
      <c r="F268" s="125"/>
      <c r="G268" s="125"/>
      <c r="H268" s="125"/>
      <c r="I268" s="125"/>
      <c r="J268" s="125"/>
      <c r="K268" s="125"/>
    </row>
    <row r="269" spans="1:11" x14ac:dyDescent="0.25">
      <c r="A269" s="26"/>
      <c r="B269" s="32"/>
      <c r="C269" s="32"/>
      <c r="D269" s="131"/>
      <c r="E269" s="125"/>
      <c r="F269" s="125"/>
      <c r="G269" s="125"/>
      <c r="H269" s="125"/>
      <c r="I269" s="125"/>
      <c r="J269" s="125"/>
      <c r="K269" s="125"/>
    </row>
    <row r="270" spans="1:11" x14ac:dyDescent="0.25">
      <c r="A270" s="26"/>
      <c r="B270" s="32"/>
      <c r="C270" s="32"/>
      <c r="D270" s="131"/>
      <c r="E270" s="125"/>
      <c r="F270" s="125"/>
      <c r="G270" s="125"/>
      <c r="H270" s="125"/>
      <c r="I270" s="125"/>
      <c r="J270" s="125"/>
      <c r="K270" s="125"/>
    </row>
    <row r="271" spans="1:11" x14ac:dyDescent="0.25">
      <c r="A271" s="26"/>
      <c r="B271" s="32"/>
      <c r="C271" s="32"/>
      <c r="D271" s="131"/>
      <c r="E271" s="125"/>
      <c r="F271" s="125"/>
      <c r="G271" s="125"/>
      <c r="H271" s="125"/>
      <c r="I271" s="125"/>
      <c r="J271" s="125"/>
      <c r="K271" s="125"/>
    </row>
    <row r="272" spans="1:11" x14ac:dyDescent="0.25">
      <c r="A272" s="26"/>
      <c r="B272" s="32"/>
      <c r="C272" s="32"/>
      <c r="D272" s="131"/>
      <c r="E272" s="125"/>
      <c r="F272" s="125"/>
      <c r="G272" s="125"/>
      <c r="H272" s="125"/>
      <c r="I272" s="125"/>
      <c r="J272" s="125"/>
      <c r="K272" s="125"/>
    </row>
    <row r="273" spans="1:11" x14ac:dyDescent="0.25">
      <c r="A273" s="26"/>
      <c r="B273" s="32"/>
      <c r="C273" s="32"/>
      <c r="D273" s="131"/>
      <c r="E273" s="125"/>
      <c r="F273" s="125"/>
      <c r="G273" s="125"/>
      <c r="H273" s="125"/>
      <c r="I273" s="125"/>
      <c r="J273" s="125"/>
      <c r="K273" s="125"/>
    </row>
    <row r="274" spans="1:11" x14ac:dyDescent="0.25">
      <c r="A274" s="26"/>
      <c r="B274" s="32"/>
      <c r="C274" s="32"/>
      <c r="D274" s="131"/>
      <c r="E274" s="125"/>
      <c r="F274" s="125"/>
      <c r="G274" s="125"/>
      <c r="H274" s="125"/>
      <c r="I274" s="125"/>
      <c r="J274" s="125"/>
      <c r="K274" s="125"/>
    </row>
    <row r="275" spans="1:11" x14ac:dyDescent="0.25">
      <c r="A275" s="26"/>
      <c r="B275" s="32"/>
      <c r="C275" s="32"/>
      <c r="D275" s="131"/>
      <c r="E275" s="125"/>
      <c r="F275" s="125"/>
      <c r="G275" s="125"/>
      <c r="H275" s="125"/>
      <c r="I275" s="125"/>
      <c r="J275" s="125"/>
      <c r="K275" s="125"/>
    </row>
    <row r="276" spans="1:11" x14ac:dyDescent="0.25">
      <c r="A276" s="26"/>
      <c r="B276" s="32"/>
      <c r="C276" s="32"/>
      <c r="D276" s="131"/>
      <c r="E276" s="125"/>
      <c r="F276" s="125"/>
      <c r="G276" s="125"/>
      <c r="H276" s="125"/>
      <c r="I276" s="125"/>
      <c r="J276" s="125"/>
      <c r="K276" s="125"/>
    </row>
    <row r="277" spans="1:11" x14ac:dyDescent="0.25">
      <c r="A277" s="26"/>
      <c r="B277" s="32"/>
      <c r="C277" s="32"/>
      <c r="D277" s="131"/>
      <c r="E277" s="125"/>
      <c r="F277" s="125"/>
      <c r="G277" s="125"/>
      <c r="H277" s="125"/>
      <c r="I277" s="125"/>
      <c r="J277" s="125"/>
      <c r="K277" s="125"/>
    </row>
    <row r="278" spans="1:11" x14ac:dyDescent="0.25">
      <c r="A278" s="26"/>
      <c r="B278" s="32"/>
      <c r="C278" s="32"/>
      <c r="D278" s="131"/>
      <c r="E278" s="125"/>
      <c r="F278" s="125"/>
      <c r="G278" s="125"/>
      <c r="H278" s="125"/>
      <c r="I278" s="125"/>
      <c r="J278" s="125"/>
      <c r="K278" s="125"/>
    </row>
    <row r="279" spans="1:11" x14ac:dyDescent="0.25">
      <c r="A279" s="26"/>
      <c r="B279" s="32"/>
      <c r="C279" s="32"/>
      <c r="D279" s="131"/>
      <c r="E279" s="125"/>
      <c r="F279" s="125"/>
      <c r="G279" s="125"/>
      <c r="H279" s="125"/>
      <c r="I279" s="125"/>
      <c r="J279" s="125"/>
      <c r="K279" s="125"/>
    </row>
    <row r="280" spans="1:11" x14ac:dyDescent="0.25">
      <c r="A280" s="26"/>
      <c r="B280" s="32"/>
      <c r="C280" s="32"/>
      <c r="D280" s="131"/>
      <c r="E280" s="125"/>
      <c r="F280" s="125"/>
      <c r="G280" s="125"/>
      <c r="H280" s="125"/>
      <c r="I280" s="125"/>
      <c r="J280" s="125"/>
      <c r="K280" s="125"/>
    </row>
    <row r="281" spans="1:11" x14ac:dyDescent="0.25">
      <c r="A281" s="26"/>
      <c r="B281" s="32"/>
      <c r="C281" s="32"/>
      <c r="D281" s="131"/>
      <c r="E281" s="125"/>
      <c r="F281" s="125"/>
      <c r="G281" s="125"/>
      <c r="H281" s="125"/>
      <c r="I281" s="125"/>
      <c r="J281" s="125"/>
      <c r="K281" s="125"/>
    </row>
    <row r="282" spans="1:11" x14ac:dyDescent="0.25">
      <c r="A282" s="26"/>
      <c r="B282" s="32"/>
      <c r="C282" s="32"/>
      <c r="D282" s="131"/>
      <c r="E282" s="125"/>
      <c r="F282" s="125"/>
      <c r="G282" s="125"/>
      <c r="H282" s="125"/>
      <c r="I282" s="125"/>
      <c r="J282" s="125"/>
      <c r="K282" s="125"/>
    </row>
    <row r="283" spans="1:11" x14ac:dyDescent="0.25">
      <c r="A283" s="26"/>
      <c r="B283" s="32"/>
      <c r="C283" s="32"/>
      <c r="D283" s="131"/>
      <c r="E283" s="125"/>
      <c r="F283" s="125"/>
      <c r="G283" s="125"/>
      <c r="H283" s="125"/>
      <c r="I283" s="125"/>
      <c r="J283" s="125"/>
      <c r="K283" s="125"/>
    </row>
    <row r="284" spans="1:11" x14ac:dyDescent="0.25">
      <c r="A284" s="26"/>
      <c r="B284" s="32"/>
      <c r="C284" s="32"/>
      <c r="D284" s="131"/>
      <c r="E284" s="125"/>
      <c r="F284" s="125"/>
      <c r="G284" s="125"/>
      <c r="H284" s="125"/>
      <c r="I284" s="125"/>
      <c r="J284" s="125"/>
      <c r="K284" s="125"/>
    </row>
    <row r="285" spans="1:11" x14ac:dyDescent="0.25">
      <c r="A285" s="26"/>
      <c r="B285" s="32"/>
      <c r="C285" s="32"/>
      <c r="D285" s="131"/>
      <c r="E285" s="125"/>
      <c r="F285" s="125"/>
      <c r="G285" s="125"/>
      <c r="H285" s="125"/>
      <c r="I285" s="125"/>
      <c r="J285" s="125"/>
      <c r="K285" s="125"/>
    </row>
    <row r="286" spans="1:11" x14ac:dyDescent="0.25">
      <c r="A286" s="26"/>
      <c r="B286" s="32"/>
      <c r="C286" s="32"/>
      <c r="D286" s="131"/>
      <c r="E286" s="125"/>
      <c r="F286" s="125"/>
      <c r="G286" s="125"/>
      <c r="H286" s="125"/>
      <c r="I286" s="125"/>
      <c r="J286" s="125"/>
      <c r="K286" s="125"/>
    </row>
    <row r="287" spans="1:11" x14ac:dyDescent="0.25">
      <c r="A287" s="26"/>
      <c r="B287" s="32"/>
      <c r="C287" s="32"/>
      <c r="D287" s="131"/>
      <c r="E287" s="125"/>
      <c r="F287" s="125"/>
      <c r="G287" s="125"/>
      <c r="H287" s="125"/>
      <c r="I287" s="125"/>
      <c r="J287" s="125"/>
      <c r="K287" s="125"/>
    </row>
    <row r="288" spans="1:11" x14ac:dyDescent="0.25">
      <c r="A288" s="26"/>
      <c r="B288" s="32"/>
      <c r="C288" s="32"/>
      <c r="D288" s="131"/>
      <c r="E288" s="125"/>
      <c r="F288" s="125"/>
      <c r="G288" s="125"/>
      <c r="H288" s="125"/>
      <c r="I288" s="125"/>
      <c r="J288" s="125"/>
      <c r="K288" s="125"/>
    </row>
    <row r="289" spans="1:11" x14ac:dyDescent="0.25">
      <c r="A289" s="26"/>
      <c r="B289" s="32"/>
      <c r="C289" s="32"/>
      <c r="D289" s="131"/>
      <c r="E289" s="125"/>
      <c r="F289" s="125"/>
      <c r="G289" s="125"/>
      <c r="H289" s="125"/>
      <c r="I289" s="125"/>
      <c r="J289" s="125"/>
      <c r="K289" s="125"/>
    </row>
    <row r="290" spans="1:11" x14ac:dyDescent="0.25">
      <c r="A290" s="26"/>
      <c r="B290" s="32"/>
      <c r="C290" s="32"/>
      <c r="D290" s="131"/>
      <c r="E290" s="125"/>
      <c r="F290" s="125"/>
      <c r="G290" s="125"/>
      <c r="H290" s="125"/>
      <c r="I290" s="125"/>
      <c r="J290" s="125"/>
      <c r="K290" s="125"/>
    </row>
    <row r="291" spans="1:11" x14ac:dyDescent="0.25">
      <c r="A291" s="26"/>
      <c r="B291" s="32"/>
      <c r="C291" s="32"/>
      <c r="D291" s="131"/>
      <c r="E291" s="125"/>
      <c r="F291" s="125"/>
      <c r="G291" s="125"/>
      <c r="H291" s="125"/>
      <c r="I291" s="125"/>
      <c r="J291" s="125"/>
      <c r="K291" s="125"/>
    </row>
    <row r="292" spans="1:11" x14ac:dyDescent="0.25">
      <c r="A292" s="26"/>
      <c r="B292" s="32"/>
      <c r="C292" s="32"/>
      <c r="D292" s="131"/>
      <c r="E292" s="125"/>
      <c r="F292" s="125"/>
      <c r="G292" s="125"/>
      <c r="H292" s="125"/>
      <c r="I292" s="125"/>
      <c r="J292" s="125"/>
      <c r="K292" s="125"/>
    </row>
    <row r="293" spans="1:11" x14ac:dyDescent="0.25">
      <c r="A293" s="26"/>
      <c r="B293" s="32"/>
      <c r="C293" s="32"/>
      <c r="D293" s="131"/>
      <c r="E293" s="125"/>
      <c r="F293" s="125"/>
      <c r="G293" s="125"/>
      <c r="H293" s="125"/>
      <c r="I293" s="125"/>
      <c r="J293" s="125"/>
      <c r="K293" s="125"/>
    </row>
    <row r="294" spans="1:11" x14ac:dyDescent="0.25">
      <c r="A294" s="26"/>
      <c r="B294" s="32"/>
      <c r="C294" s="32"/>
      <c r="D294" s="131"/>
      <c r="E294" s="125"/>
      <c r="F294" s="125"/>
      <c r="G294" s="125"/>
      <c r="H294" s="125"/>
      <c r="I294" s="125"/>
      <c r="J294" s="125"/>
      <c r="K294" s="125"/>
    </row>
    <row r="295" spans="1:11" x14ac:dyDescent="0.25">
      <c r="A295" s="26"/>
      <c r="B295" s="32"/>
      <c r="C295" s="32"/>
      <c r="D295" s="131"/>
      <c r="E295" s="125"/>
      <c r="F295" s="125"/>
      <c r="G295" s="125"/>
      <c r="H295" s="125"/>
      <c r="I295" s="125"/>
      <c r="J295" s="125"/>
      <c r="K295" s="125"/>
    </row>
    <row r="296" spans="1:11" x14ac:dyDescent="0.25">
      <c r="A296" s="26"/>
      <c r="B296" s="32"/>
      <c r="C296" s="32"/>
      <c r="D296" s="131"/>
      <c r="E296" s="125"/>
      <c r="F296" s="125"/>
      <c r="G296" s="125"/>
      <c r="H296" s="125"/>
      <c r="I296" s="125"/>
      <c r="J296" s="125"/>
      <c r="K296" s="125"/>
    </row>
    <row r="297" spans="1:11" x14ac:dyDescent="0.25">
      <c r="A297" s="26"/>
      <c r="B297" s="32"/>
      <c r="C297" s="32"/>
      <c r="D297" s="131"/>
      <c r="E297" s="125"/>
      <c r="F297" s="125"/>
      <c r="G297" s="125"/>
      <c r="H297" s="125"/>
      <c r="I297" s="125"/>
      <c r="J297" s="125"/>
      <c r="K297" s="125"/>
    </row>
    <row r="298" spans="1:11" x14ac:dyDescent="0.25">
      <c r="A298" s="26"/>
      <c r="B298" s="32"/>
      <c r="C298" s="32"/>
      <c r="D298" s="131"/>
      <c r="E298" s="125"/>
      <c r="F298" s="125"/>
      <c r="G298" s="125"/>
      <c r="H298" s="125"/>
      <c r="I298" s="125"/>
      <c r="J298" s="125"/>
      <c r="K298" s="125"/>
    </row>
    <row r="299" spans="1:11" x14ac:dyDescent="0.25">
      <c r="A299" s="26"/>
      <c r="B299" s="32"/>
      <c r="C299" s="32"/>
      <c r="D299" s="131"/>
      <c r="E299" s="125"/>
      <c r="F299" s="125"/>
      <c r="G299" s="125"/>
      <c r="H299" s="125"/>
      <c r="I299" s="125"/>
      <c r="J299" s="125"/>
      <c r="K299" s="125"/>
    </row>
    <row r="300" spans="1:11" x14ac:dyDescent="0.25">
      <c r="A300" s="26"/>
      <c r="B300" s="32"/>
      <c r="C300" s="32"/>
      <c r="D300" s="131"/>
      <c r="E300" s="125"/>
      <c r="F300" s="125"/>
      <c r="G300" s="125"/>
      <c r="H300" s="125"/>
      <c r="I300" s="125"/>
      <c r="J300" s="125"/>
      <c r="K300" s="125"/>
    </row>
    <row r="301" spans="1:11" x14ac:dyDescent="0.25">
      <c r="A301" s="26"/>
      <c r="B301" s="32"/>
      <c r="C301" s="32"/>
      <c r="D301" s="131"/>
      <c r="E301" s="125"/>
      <c r="F301" s="125"/>
      <c r="G301" s="125"/>
      <c r="H301" s="125"/>
      <c r="I301" s="125"/>
      <c r="J301" s="125"/>
      <c r="K301" s="125"/>
    </row>
    <row r="302" spans="1:11" x14ac:dyDescent="0.25">
      <c r="A302" s="26"/>
      <c r="B302" s="32"/>
      <c r="C302" s="32"/>
      <c r="D302" s="131"/>
      <c r="E302" s="125"/>
      <c r="F302" s="125"/>
      <c r="G302" s="125"/>
      <c r="H302" s="125"/>
      <c r="I302" s="125"/>
      <c r="J302" s="125"/>
      <c r="K302" s="125"/>
    </row>
    <row r="303" spans="1:11" x14ac:dyDescent="0.25">
      <c r="A303" s="26"/>
      <c r="B303" s="32"/>
      <c r="C303" s="32"/>
      <c r="D303" s="131"/>
      <c r="E303" s="125"/>
      <c r="F303" s="125"/>
      <c r="G303" s="125"/>
      <c r="H303" s="125"/>
      <c r="I303" s="125"/>
      <c r="J303" s="125"/>
      <c r="K303" s="125"/>
    </row>
    <row r="304" spans="1:11" x14ac:dyDescent="0.25">
      <c r="A304" s="26"/>
      <c r="B304" s="32"/>
      <c r="C304" s="32"/>
      <c r="D304" s="131"/>
      <c r="E304" s="125"/>
      <c r="F304" s="125"/>
      <c r="G304" s="125"/>
      <c r="H304" s="125"/>
      <c r="I304" s="125"/>
      <c r="J304" s="125"/>
      <c r="K304" s="125"/>
    </row>
    <row r="305" spans="1:11" x14ac:dyDescent="0.25">
      <c r="A305" s="26"/>
      <c r="B305" s="32"/>
      <c r="C305" s="32"/>
      <c r="D305" s="131"/>
      <c r="E305" s="125"/>
      <c r="F305" s="125"/>
      <c r="G305" s="125"/>
      <c r="H305" s="125"/>
      <c r="I305" s="125"/>
      <c r="J305" s="125"/>
      <c r="K305" s="125"/>
    </row>
    <row r="306" spans="1:11" x14ac:dyDescent="0.25">
      <c r="A306" s="26"/>
      <c r="B306" s="32"/>
      <c r="C306" s="32"/>
      <c r="D306" s="131"/>
      <c r="E306" s="125"/>
      <c r="F306" s="125"/>
      <c r="G306" s="125"/>
      <c r="H306" s="125"/>
      <c r="I306" s="125"/>
      <c r="J306" s="125"/>
      <c r="K306" s="125"/>
    </row>
    <row r="307" spans="1:11" x14ac:dyDescent="0.25">
      <c r="A307" s="26"/>
      <c r="B307" s="32"/>
      <c r="C307" s="32"/>
      <c r="D307" s="131"/>
      <c r="E307" s="125"/>
      <c r="F307" s="125"/>
      <c r="G307" s="125"/>
      <c r="H307" s="125"/>
      <c r="I307" s="125"/>
      <c r="J307" s="125"/>
      <c r="K307" s="125"/>
    </row>
    <row r="308" spans="1:11" x14ac:dyDescent="0.25">
      <c r="A308" s="26"/>
      <c r="B308" s="32"/>
      <c r="C308" s="32"/>
      <c r="D308" s="131"/>
      <c r="E308" s="125"/>
      <c r="F308" s="125"/>
      <c r="G308" s="125"/>
      <c r="H308" s="125"/>
      <c r="I308" s="125"/>
      <c r="J308" s="125"/>
      <c r="K308" s="125"/>
    </row>
    <row r="309" spans="1:11" x14ac:dyDescent="0.25">
      <c r="A309" s="26"/>
      <c r="B309" s="32"/>
      <c r="C309" s="32"/>
      <c r="D309" s="131"/>
      <c r="E309" s="125"/>
      <c r="F309" s="125"/>
      <c r="G309" s="125"/>
      <c r="H309" s="125"/>
      <c r="I309" s="125"/>
      <c r="J309" s="125"/>
      <c r="K309" s="125"/>
    </row>
    <row r="310" spans="1:11" x14ac:dyDescent="0.25">
      <c r="A310" s="26"/>
      <c r="B310" s="32"/>
      <c r="C310" s="32"/>
      <c r="D310" s="131"/>
      <c r="E310" s="125"/>
      <c r="F310" s="125"/>
      <c r="G310" s="125"/>
      <c r="H310" s="125"/>
      <c r="I310" s="125"/>
      <c r="J310" s="125"/>
      <c r="K310" s="125"/>
    </row>
    <row r="311" spans="1:11" x14ac:dyDescent="0.25">
      <c r="A311" s="26"/>
      <c r="B311" s="32"/>
      <c r="C311" s="32"/>
      <c r="D311" s="131"/>
      <c r="E311" s="125"/>
      <c r="F311" s="125"/>
      <c r="G311" s="125"/>
      <c r="H311" s="125"/>
      <c r="I311" s="125"/>
      <c r="J311" s="125"/>
      <c r="K311" s="125"/>
    </row>
    <row r="312" spans="1:11" x14ac:dyDescent="0.25">
      <c r="A312" s="26"/>
      <c r="B312" s="32"/>
      <c r="C312" s="32"/>
      <c r="D312" s="131"/>
      <c r="E312" s="125"/>
      <c r="F312" s="125"/>
      <c r="G312" s="125"/>
      <c r="H312" s="125"/>
      <c r="I312" s="125"/>
      <c r="J312" s="125"/>
      <c r="K312" s="125"/>
    </row>
    <row r="313" spans="1:11" x14ac:dyDescent="0.25">
      <c r="A313" s="26"/>
      <c r="B313" s="32"/>
      <c r="C313" s="32"/>
      <c r="D313" s="131"/>
      <c r="E313" s="125"/>
      <c r="F313" s="125"/>
      <c r="G313" s="125"/>
      <c r="H313" s="125"/>
      <c r="I313" s="125"/>
      <c r="J313" s="125"/>
      <c r="K313" s="125"/>
    </row>
    <row r="314" spans="1:11" x14ac:dyDescent="0.25">
      <c r="A314" s="26"/>
      <c r="B314" s="32"/>
      <c r="C314" s="32"/>
      <c r="D314" s="131"/>
      <c r="E314" s="125"/>
      <c r="F314" s="125"/>
      <c r="G314" s="125"/>
      <c r="H314" s="125"/>
      <c r="I314" s="125"/>
      <c r="J314" s="125"/>
      <c r="K314" s="125"/>
    </row>
    <row r="315" spans="1:11" x14ac:dyDescent="0.25">
      <c r="A315" s="26"/>
      <c r="B315" s="32"/>
      <c r="C315" s="32"/>
      <c r="D315" s="131"/>
      <c r="E315" s="125"/>
      <c r="F315" s="125"/>
      <c r="G315" s="125"/>
      <c r="H315" s="125"/>
      <c r="I315" s="125"/>
      <c r="J315" s="125"/>
      <c r="K315" s="125"/>
    </row>
    <row r="316" spans="1:11" x14ac:dyDescent="0.25">
      <c r="A316" s="26"/>
      <c r="B316" s="32"/>
      <c r="C316" s="32"/>
      <c r="D316" s="131"/>
      <c r="E316" s="125"/>
      <c r="F316" s="125"/>
      <c r="G316" s="125"/>
      <c r="H316" s="125"/>
      <c r="I316" s="125"/>
      <c r="J316" s="125"/>
      <c r="K316" s="125"/>
    </row>
    <row r="317" spans="1:11" x14ac:dyDescent="0.25">
      <c r="A317" s="26"/>
      <c r="B317" s="32"/>
      <c r="C317" s="32"/>
      <c r="D317" s="131"/>
      <c r="E317" s="125"/>
      <c r="F317" s="125"/>
      <c r="G317" s="125"/>
      <c r="H317" s="125"/>
      <c r="I317" s="125"/>
      <c r="J317" s="125"/>
      <c r="K317" s="125"/>
    </row>
    <row r="318" spans="1:11" x14ac:dyDescent="0.25">
      <c r="A318" s="26"/>
      <c r="B318" s="32"/>
      <c r="C318" s="32"/>
      <c r="D318" s="131"/>
      <c r="E318" s="125"/>
      <c r="F318" s="125"/>
      <c r="G318" s="125"/>
      <c r="H318" s="125"/>
      <c r="I318" s="125"/>
      <c r="J318" s="125"/>
      <c r="K318" s="125"/>
    </row>
    <row r="319" spans="1:11" x14ac:dyDescent="0.25">
      <c r="A319" s="26"/>
      <c r="B319" s="32"/>
      <c r="C319" s="32"/>
      <c r="D319" s="131"/>
      <c r="E319" s="125"/>
      <c r="F319" s="125"/>
      <c r="G319" s="125"/>
      <c r="H319" s="125"/>
      <c r="I319" s="125"/>
      <c r="J319" s="125"/>
      <c r="K319" s="125"/>
    </row>
    <row r="320" spans="1:11" x14ac:dyDescent="0.25">
      <c r="A320" s="26"/>
      <c r="B320" s="32"/>
      <c r="C320" s="32"/>
      <c r="D320" s="131"/>
      <c r="E320" s="125"/>
      <c r="F320" s="125"/>
      <c r="G320" s="125"/>
      <c r="H320" s="125"/>
      <c r="I320" s="125"/>
      <c r="J320" s="125"/>
      <c r="K320" s="125"/>
    </row>
    <row r="321" spans="1:11" x14ac:dyDescent="0.25">
      <c r="A321" s="26"/>
      <c r="B321" s="32"/>
      <c r="C321" s="32"/>
      <c r="D321" s="131"/>
      <c r="E321" s="125"/>
      <c r="F321" s="125"/>
      <c r="G321" s="125"/>
      <c r="H321" s="125"/>
      <c r="I321" s="125"/>
      <c r="J321" s="125"/>
      <c r="K321" s="125"/>
    </row>
    <row r="322" spans="1:11" x14ac:dyDescent="0.25">
      <c r="A322" s="26"/>
      <c r="B322" s="32"/>
      <c r="C322" s="32"/>
      <c r="D322" s="131"/>
      <c r="E322" s="125"/>
      <c r="F322" s="125"/>
      <c r="G322" s="125"/>
      <c r="H322" s="125"/>
      <c r="I322" s="125"/>
      <c r="J322" s="125"/>
      <c r="K322" s="125"/>
    </row>
    <row r="323" spans="1:11" x14ac:dyDescent="0.25">
      <c r="A323" s="26"/>
      <c r="B323" s="32"/>
      <c r="C323" s="32"/>
      <c r="D323" s="131"/>
      <c r="E323" s="125"/>
      <c r="F323" s="125"/>
      <c r="G323" s="125"/>
      <c r="H323" s="125"/>
      <c r="I323" s="125"/>
      <c r="J323" s="125"/>
      <c r="K323" s="125"/>
    </row>
    <row r="324" spans="1:11" x14ac:dyDescent="0.25">
      <c r="A324" s="126"/>
      <c r="B324" s="146"/>
      <c r="C324" s="146"/>
      <c r="D324" s="132"/>
      <c r="E324" s="125"/>
      <c r="F324" s="125"/>
      <c r="G324" s="125"/>
      <c r="H324" s="125"/>
      <c r="I324" s="125"/>
      <c r="J324" s="125"/>
      <c r="K324" s="125"/>
    </row>
    <row r="325" spans="1:11" x14ac:dyDescent="0.25">
      <c r="A325" s="126"/>
      <c r="B325" s="146"/>
      <c r="C325" s="146"/>
      <c r="D325" s="132"/>
      <c r="E325" s="125"/>
      <c r="F325" s="125"/>
      <c r="G325" s="125"/>
      <c r="H325" s="125"/>
      <c r="I325" s="125"/>
      <c r="J325" s="125"/>
      <c r="K325" s="125"/>
    </row>
    <row r="326" spans="1:11" x14ac:dyDescent="0.25">
      <c r="A326" s="126"/>
      <c r="B326" s="146"/>
      <c r="C326" s="146"/>
      <c r="D326" s="132"/>
      <c r="E326" s="125"/>
      <c r="F326" s="125"/>
      <c r="G326" s="125"/>
      <c r="H326" s="125"/>
      <c r="I326" s="125"/>
      <c r="J326" s="125"/>
      <c r="K326" s="125"/>
    </row>
    <row r="327" spans="1:11" x14ac:dyDescent="0.25">
      <c r="A327" s="126"/>
      <c r="B327" s="146"/>
      <c r="C327" s="146"/>
      <c r="D327" s="132"/>
      <c r="E327" s="125"/>
      <c r="F327" s="125"/>
      <c r="G327" s="125"/>
      <c r="H327" s="125"/>
      <c r="I327" s="125"/>
      <c r="J327" s="125"/>
      <c r="K327" s="125"/>
    </row>
    <row r="328" spans="1:11" x14ac:dyDescent="0.25">
      <c r="A328" s="126"/>
      <c r="B328" s="146"/>
      <c r="C328" s="146"/>
      <c r="D328" s="132"/>
      <c r="E328" s="125"/>
      <c r="F328" s="125"/>
      <c r="G328" s="125"/>
      <c r="H328" s="125"/>
      <c r="I328" s="125"/>
      <c r="J328" s="125"/>
      <c r="K328" s="125"/>
    </row>
    <row r="329" spans="1:11" x14ac:dyDescent="0.25">
      <c r="A329" s="126"/>
      <c r="B329" s="146"/>
      <c r="C329" s="146"/>
      <c r="D329" s="132"/>
      <c r="E329" s="125"/>
      <c r="F329" s="125"/>
      <c r="G329" s="125"/>
      <c r="H329" s="125"/>
      <c r="I329" s="125"/>
      <c r="J329" s="125"/>
      <c r="K329" s="125"/>
    </row>
    <row r="330" spans="1:11" x14ac:dyDescent="0.25">
      <c r="A330" s="126"/>
      <c r="B330" s="146"/>
      <c r="C330" s="146"/>
      <c r="D330" s="132"/>
      <c r="E330" s="125"/>
      <c r="F330" s="125"/>
      <c r="G330" s="125"/>
      <c r="H330" s="125"/>
      <c r="I330" s="125"/>
      <c r="J330" s="125"/>
      <c r="K330" s="125"/>
    </row>
    <row r="331" spans="1:11" x14ac:dyDescent="0.25">
      <c r="A331" s="126"/>
      <c r="B331" s="146"/>
      <c r="C331" s="146"/>
      <c r="D331" s="132"/>
      <c r="E331" s="125"/>
      <c r="F331" s="125"/>
      <c r="G331" s="125"/>
      <c r="H331" s="125"/>
      <c r="I331" s="125"/>
      <c r="J331" s="125"/>
      <c r="K331" s="125"/>
    </row>
    <row r="332" spans="1:11" x14ac:dyDescent="0.25">
      <c r="A332" s="126"/>
      <c r="B332" s="146"/>
      <c r="C332" s="146"/>
      <c r="D332" s="132"/>
      <c r="E332" s="125"/>
      <c r="F332" s="125"/>
      <c r="G332" s="125"/>
      <c r="H332" s="125"/>
      <c r="I332" s="125"/>
      <c r="J332" s="125"/>
      <c r="K332" s="125"/>
    </row>
    <row r="333" spans="1:11" x14ac:dyDescent="0.25">
      <c r="A333" s="126"/>
      <c r="B333" s="146"/>
      <c r="C333" s="146"/>
      <c r="D333" s="132"/>
      <c r="E333" s="125"/>
      <c r="F333" s="125"/>
      <c r="G333" s="125"/>
      <c r="H333" s="125"/>
      <c r="I333" s="125"/>
      <c r="J333" s="125"/>
      <c r="K333" s="125"/>
    </row>
    <row r="334" spans="1:11" x14ac:dyDescent="0.25">
      <c r="A334" s="126"/>
      <c r="B334" s="146"/>
      <c r="C334" s="146"/>
      <c r="D334" s="132"/>
      <c r="E334" s="125"/>
      <c r="F334" s="125"/>
      <c r="G334" s="125"/>
      <c r="H334" s="125"/>
      <c r="I334" s="125"/>
      <c r="J334" s="125"/>
      <c r="K334" s="125"/>
    </row>
    <row r="335" spans="1:11" x14ac:dyDescent="0.25">
      <c r="A335" s="126"/>
      <c r="B335" s="146"/>
      <c r="C335" s="146"/>
      <c r="D335" s="132"/>
      <c r="E335" s="125"/>
      <c r="F335" s="125"/>
      <c r="G335" s="125"/>
      <c r="H335" s="125"/>
      <c r="I335" s="125"/>
      <c r="J335" s="125"/>
      <c r="K335" s="125"/>
    </row>
    <row r="336" spans="1:11" x14ac:dyDescent="0.25">
      <c r="A336" s="126"/>
      <c r="B336" s="146"/>
      <c r="C336" s="146"/>
      <c r="D336" s="132"/>
      <c r="E336" s="125"/>
      <c r="F336" s="125"/>
      <c r="G336" s="125"/>
      <c r="H336" s="125"/>
      <c r="I336" s="125"/>
      <c r="J336" s="125"/>
      <c r="K336" s="125"/>
    </row>
    <row r="337" spans="1:11" x14ac:dyDescent="0.25">
      <c r="A337" s="126"/>
      <c r="B337" s="146"/>
      <c r="C337" s="146"/>
      <c r="D337" s="132"/>
      <c r="E337" s="125"/>
      <c r="F337" s="125"/>
      <c r="G337" s="125"/>
      <c r="H337" s="125"/>
      <c r="I337" s="125"/>
      <c r="J337" s="125"/>
      <c r="K337" s="125"/>
    </row>
    <row r="338" spans="1:11" x14ac:dyDescent="0.25">
      <c r="A338" s="126"/>
      <c r="B338" s="146"/>
      <c r="C338" s="146"/>
      <c r="D338" s="132"/>
      <c r="E338" s="125"/>
      <c r="F338" s="125"/>
      <c r="G338" s="125"/>
      <c r="H338" s="125"/>
      <c r="I338" s="125"/>
      <c r="J338" s="125"/>
      <c r="K338" s="125"/>
    </row>
    <row r="339" spans="1:11" x14ac:dyDescent="0.25">
      <c r="A339" s="126"/>
      <c r="B339" s="146"/>
      <c r="C339" s="146"/>
      <c r="D339" s="132"/>
      <c r="E339" s="125"/>
      <c r="F339" s="125"/>
      <c r="G339" s="125"/>
      <c r="H339" s="125"/>
      <c r="I339" s="125"/>
      <c r="J339" s="125"/>
      <c r="K339" s="125"/>
    </row>
    <row r="340" spans="1:11" x14ac:dyDescent="0.25">
      <c r="A340" s="126"/>
      <c r="B340" s="146"/>
      <c r="C340" s="146"/>
      <c r="D340" s="132"/>
      <c r="E340" s="125"/>
      <c r="F340" s="125"/>
      <c r="G340" s="125"/>
      <c r="H340" s="125"/>
      <c r="I340" s="125"/>
      <c r="J340" s="125"/>
      <c r="K340" s="125"/>
    </row>
    <row r="341" spans="1:11" x14ac:dyDescent="0.25">
      <c r="A341" s="126"/>
      <c r="B341" s="146"/>
      <c r="C341" s="146"/>
      <c r="D341" s="132"/>
      <c r="E341" s="125"/>
      <c r="F341" s="125"/>
      <c r="G341" s="125"/>
      <c r="H341" s="125"/>
      <c r="I341" s="125"/>
      <c r="J341" s="125"/>
      <c r="K341" s="125"/>
    </row>
    <row r="342" spans="1:11" x14ac:dyDescent="0.25">
      <c r="A342" s="126"/>
      <c r="B342" s="146"/>
      <c r="C342" s="146"/>
      <c r="D342" s="132"/>
      <c r="E342" s="125"/>
      <c r="F342" s="125"/>
      <c r="G342" s="125"/>
      <c r="H342" s="125"/>
      <c r="I342" s="125"/>
      <c r="J342" s="125"/>
      <c r="K342" s="125"/>
    </row>
    <row r="343" spans="1:11" x14ac:dyDescent="0.25">
      <c r="A343" s="126"/>
      <c r="B343" s="146"/>
      <c r="C343" s="146"/>
      <c r="D343" s="132"/>
      <c r="E343" s="125"/>
      <c r="F343" s="125"/>
      <c r="G343" s="125"/>
      <c r="H343" s="125"/>
      <c r="I343" s="125"/>
      <c r="J343" s="125"/>
      <c r="K343" s="125"/>
    </row>
    <row r="344" spans="1:11" x14ac:dyDescent="0.25">
      <c r="A344" s="126"/>
      <c r="B344" s="146"/>
      <c r="C344" s="146"/>
      <c r="D344" s="132"/>
      <c r="E344" s="125"/>
      <c r="F344" s="125"/>
      <c r="G344" s="125"/>
      <c r="H344" s="125"/>
      <c r="I344" s="125"/>
      <c r="J344" s="125"/>
    </row>
    <row r="345" spans="1:11" x14ac:dyDescent="0.25">
      <c r="A345" s="126"/>
      <c r="B345" s="146"/>
      <c r="C345" s="146"/>
      <c r="D345" s="132"/>
      <c r="E345" s="125"/>
      <c r="F345" s="125"/>
      <c r="G345" s="125"/>
      <c r="H345" s="125"/>
      <c r="I345" s="125"/>
      <c r="J345" s="125"/>
    </row>
    <row r="346" spans="1:11" x14ac:dyDescent="0.25">
      <c r="A346" s="126"/>
      <c r="B346" s="146"/>
      <c r="C346" s="146"/>
      <c r="D346" s="132"/>
      <c r="E346" s="125"/>
      <c r="F346" s="125"/>
      <c r="G346" s="125"/>
      <c r="H346" s="125"/>
      <c r="I346" s="125"/>
      <c r="J346" s="125"/>
    </row>
    <row r="347" spans="1:11" x14ac:dyDescent="0.25">
      <c r="A347" s="126"/>
      <c r="B347" s="146"/>
      <c r="C347" s="146"/>
      <c r="D347" s="132"/>
      <c r="E347" s="125"/>
      <c r="F347" s="125"/>
      <c r="G347" s="125"/>
      <c r="H347" s="125"/>
      <c r="I347" s="125"/>
      <c r="J347" s="125"/>
    </row>
    <row r="348" spans="1:11" x14ac:dyDescent="0.25">
      <c r="A348" s="126"/>
      <c r="B348" s="146"/>
      <c r="C348" s="146"/>
      <c r="D348" s="132"/>
      <c r="E348" s="125"/>
      <c r="F348" s="125"/>
      <c r="G348" s="125"/>
      <c r="H348" s="125"/>
      <c r="I348" s="125"/>
      <c r="J348" s="125"/>
    </row>
    <row r="349" spans="1:11" x14ac:dyDescent="0.25">
      <c r="A349" s="126"/>
      <c r="B349" s="146"/>
      <c r="C349" s="146"/>
      <c r="D349" s="132"/>
      <c r="E349" s="125"/>
      <c r="F349" s="125"/>
      <c r="G349" s="125"/>
      <c r="H349" s="125"/>
      <c r="I349" s="125"/>
      <c r="J349" s="125"/>
    </row>
    <row r="350" spans="1:11" x14ac:dyDescent="0.25">
      <c r="A350" s="126"/>
      <c r="B350" s="146"/>
      <c r="C350" s="146"/>
      <c r="D350" s="132"/>
      <c r="E350" s="125"/>
      <c r="F350" s="125"/>
      <c r="G350" s="125"/>
      <c r="H350" s="125"/>
      <c r="I350" s="125"/>
      <c r="J350" s="125"/>
    </row>
    <row r="351" spans="1:11" x14ac:dyDescent="0.25">
      <c r="A351" s="126"/>
      <c r="B351" s="146"/>
      <c r="C351" s="146"/>
      <c r="D351" s="132"/>
      <c r="E351" s="125"/>
      <c r="F351" s="125"/>
      <c r="G351" s="125"/>
      <c r="H351" s="125"/>
      <c r="I351" s="125"/>
      <c r="J351" s="125"/>
    </row>
    <row r="352" spans="1:11" x14ac:dyDescent="0.25">
      <c r="A352" s="126"/>
      <c r="B352" s="146"/>
      <c r="C352" s="146"/>
      <c r="D352" s="132"/>
      <c r="E352" s="125"/>
      <c r="F352" s="125"/>
      <c r="G352" s="125"/>
      <c r="H352" s="125"/>
      <c r="I352" s="125"/>
      <c r="J352" s="125"/>
    </row>
    <row r="353" spans="1:10" x14ac:dyDescent="0.25">
      <c r="A353" s="126"/>
      <c r="B353" s="146"/>
      <c r="C353" s="146"/>
      <c r="D353" s="132"/>
      <c r="E353" s="125"/>
      <c r="F353" s="125"/>
      <c r="G353" s="125"/>
      <c r="H353" s="125"/>
      <c r="I353" s="125"/>
      <c r="J353" s="125"/>
    </row>
    <row r="354" spans="1:10" x14ac:dyDescent="0.25">
      <c r="A354" s="126"/>
      <c r="B354" s="146"/>
      <c r="C354" s="146"/>
      <c r="D354" s="132"/>
      <c r="E354" s="125"/>
      <c r="F354" s="125"/>
      <c r="G354" s="125"/>
      <c r="H354" s="125"/>
      <c r="I354" s="125"/>
      <c r="J354" s="125"/>
    </row>
    <row r="355" spans="1:10" x14ac:dyDescent="0.25">
      <c r="A355" s="126"/>
      <c r="B355" s="146"/>
      <c r="C355" s="146"/>
      <c r="D355" s="132"/>
      <c r="E355" s="125"/>
      <c r="F355" s="125"/>
      <c r="G355" s="125"/>
      <c r="H355" s="125"/>
      <c r="I355" s="125"/>
      <c r="J355" s="125"/>
    </row>
    <row r="356" spans="1:10" x14ac:dyDescent="0.25">
      <c r="A356" s="126"/>
      <c r="B356" s="146"/>
      <c r="C356" s="146"/>
      <c r="D356" s="132"/>
      <c r="E356" s="125"/>
      <c r="F356" s="125"/>
      <c r="G356" s="125"/>
      <c r="H356" s="125"/>
      <c r="I356" s="125"/>
      <c r="J356" s="125"/>
    </row>
    <row r="357" spans="1:10" x14ac:dyDescent="0.25">
      <c r="A357" s="126"/>
      <c r="B357" s="146"/>
      <c r="C357" s="146"/>
      <c r="D357" s="132"/>
      <c r="E357" s="125"/>
      <c r="F357" s="125"/>
      <c r="G357" s="125"/>
      <c r="H357" s="125"/>
      <c r="I357" s="125"/>
      <c r="J357" s="125"/>
    </row>
    <row r="1042033" spans="10:10" x14ac:dyDescent="0.25">
      <c r="J1042033" s="118"/>
    </row>
  </sheetData>
  <sortState xmlns:xlrd2="http://schemas.microsoft.com/office/spreadsheetml/2017/richdata2" ref="A7:I66">
    <sortCondition ref="F7:F66"/>
  </sortState>
  <mergeCells count="4">
    <mergeCell ref="L2:L4"/>
    <mergeCell ref="A2:B2"/>
    <mergeCell ref="A3:B3"/>
    <mergeCell ref="A1:D1"/>
  </mergeCells>
  <pageMargins left="0.7" right="0.7" top="0.75" bottom="0.75" header="0.3" footer="0.3"/>
  <pageSetup scale="8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66"/>
  <sheetViews>
    <sheetView view="pageBreakPreview" zoomScaleNormal="100" zoomScaleSheetLayoutView="100" workbookViewId="0">
      <selection activeCell="J34" sqref="J1:K1048576"/>
    </sheetView>
  </sheetViews>
  <sheetFormatPr defaultColWidth="9.109375" defaultRowHeight="26.25" customHeight="1" x14ac:dyDescent="0.25"/>
  <cols>
    <col min="1" max="1" width="21.109375" style="1" customWidth="1"/>
    <col min="2" max="2" width="16" style="103" customWidth="1"/>
    <col min="3" max="3" width="20.109375" style="103" customWidth="1"/>
    <col min="4" max="6" width="15.109375" style="103" customWidth="1"/>
    <col min="7" max="7" width="40.44140625" style="71" customWidth="1"/>
    <col min="8" max="10" width="9.109375" style="26" hidden="1" customWidth="1"/>
    <col min="11" max="11" width="0" style="26" hidden="1" customWidth="1"/>
    <col min="12" max="16384" width="9.109375" style="26"/>
  </cols>
  <sheetData>
    <row r="1" spans="1:11" ht="17.399999999999999" x14ac:dyDescent="0.3">
      <c r="A1" s="75" t="s">
        <v>1875</v>
      </c>
      <c r="B1" s="101"/>
      <c r="C1" s="102"/>
      <c r="D1" s="102"/>
      <c r="E1" s="102"/>
      <c r="F1" s="102"/>
      <c r="G1" s="119">
        <f ca="1">Registrations!D2</f>
        <v>45219</v>
      </c>
    </row>
    <row r="2" spans="1:11" ht="17.399999999999999" x14ac:dyDescent="0.3">
      <c r="A2" s="136" t="str">
        <f>Registrations!A2</f>
        <v>October 20-22, 2023</v>
      </c>
      <c r="B2" s="145"/>
      <c r="D2" s="35"/>
      <c r="G2" s="70"/>
    </row>
    <row r="3" spans="1:11" ht="18" thickBot="1" x14ac:dyDescent="0.35">
      <c r="A3" s="136" t="str">
        <f>Registrations!A3</f>
        <v>Lower Huron Metropark Group Camp</v>
      </c>
      <c r="B3" s="145"/>
      <c r="D3" s="35"/>
      <c r="G3" s="70"/>
    </row>
    <row r="4" spans="1:11" ht="55.2" customHeight="1" thickBot="1" x14ac:dyDescent="0.3">
      <c r="A4" s="164" t="s">
        <v>1593</v>
      </c>
      <c r="B4" s="165"/>
      <c r="C4" s="166" t="s">
        <v>1955</v>
      </c>
      <c r="D4" s="167"/>
      <c r="E4" s="166"/>
      <c r="F4" s="166"/>
      <c r="G4" s="168"/>
    </row>
    <row r="5" spans="1:11" ht="43.2" customHeight="1" thickBot="1" x14ac:dyDescent="0.3">
      <c r="A5" s="172" t="s">
        <v>1588</v>
      </c>
      <c r="B5" s="173"/>
      <c r="C5" s="174" t="s">
        <v>1956</v>
      </c>
      <c r="D5" s="175"/>
      <c r="E5" s="174"/>
      <c r="F5" s="174"/>
      <c r="G5" s="176"/>
    </row>
    <row r="6" spans="1:11" s="74" customFormat="1" ht="21" customHeight="1" x14ac:dyDescent="0.25">
      <c r="A6" s="163" t="s">
        <v>1593</v>
      </c>
      <c r="B6" s="169"/>
      <c r="C6" s="169"/>
      <c r="D6" s="170"/>
      <c r="E6" s="171"/>
      <c r="F6" s="170"/>
      <c r="G6" s="170"/>
    </row>
    <row r="7" spans="1:11" s="74" customFormat="1" ht="30" customHeight="1" x14ac:dyDescent="0.25">
      <c r="A7" s="179" t="s">
        <v>14</v>
      </c>
      <c r="B7" s="180" t="s">
        <v>15</v>
      </c>
      <c r="C7" s="180" t="s">
        <v>16</v>
      </c>
      <c r="D7" s="180" t="s">
        <v>17</v>
      </c>
      <c r="E7" s="180" t="s">
        <v>18</v>
      </c>
      <c r="F7" s="180" t="s">
        <v>19</v>
      </c>
      <c r="G7" s="181" t="s">
        <v>20</v>
      </c>
      <c r="I7" s="74">
        <f>COUNTBLANK(B13:F14)</f>
        <v>5</v>
      </c>
    </row>
    <row r="8" spans="1:11" s="74" customFormat="1" ht="30" customHeight="1" x14ac:dyDescent="0.25">
      <c r="A8" s="189" t="str">
        <f t="shared" ref="A8:A12" si="0">LEFT(B8,FIND(",",B8)-1)</f>
        <v>Aspinall</v>
      </c>
      <c r="B8" s="187" t="s">
        <v>1621</v>
      </c>
      <c r="C8" s="147"/>
      <c r="D8" s="147"/>
      <c r="E8" s="147" t="s">
        <v>1731</v>
      </c>
      <c r="F8" s="147" t="s">
        <v>1731</v>
      </c>
      <c r="G8" s="182"/>
      <c r="H8" s="182"/>
    </row>
    <row r="9" spans="1:11" s="74" customFormat="1" ht="30" customHeight="1" x14ac:dyDescent="0.25">
      <c r="A9" s="189" t="str">
        <f t="shared" si="0"/>
        <v>Imel</v>
      </c>
      <c r="B9" s="187" t="s">
        <v>332</v>
      </c>
      <c r="C9" s="187" t="s">
        <v>1595</v>
      </c>
      <c r="D9" s="147" t="s">
        <v>1731</v>
      </c>
      <c r="E9" s="147" t="s">
        <v>1731</v>
      </c>
      <c r="F9" s="147" t="s">
        <v>1731</v>
      </c>
      <c r="G9" s="182"/>
      <c r="H9" s="182"/>
    </row>
    <row r="10" spans="1:11" s="74" customFormat="1" ht="30" customHeight="1" x14ac:dyDescent="0.25">
      <c r="A10" s="189" t="str">
        <f>LEFT(B10,FIND(",",B10)-1)</f>
        <v>LECKENBY</v>
      </c>
      <c r="B10" s="187" t="s">
        <v>1825</v>
      </c>
      <c r="C10" s="187" t="s">
        <v>1872</v>
      </c>
      <c r="D10" s="187" t="s">
        <v>1976</v>
      </c>
      <c r="E10" s="147" t="s">
        <v>1731</v>
      </c>
      <c r="F10" s="147" t="s">
        <v>1731</v>
      </c>
      <c r="G10" s="182"/>
      <c r="H10" s="182"/>
    </row>
    <row r="11" spans="1:11" s="74" customFormat="1" ht="30" customHeight="1" x14ac:dyDescent="0.25">
      <c r="A11" s="189" t="str">
        <f t="shared" si="0"/>
        <v>Mullins</v>
      </c>
      <c r="B11" s="187" t="s">
        <v>1603</v>
      </c>
      <c r="C11" s="187" t="s">
        <v>1679</v>
      </c>
      <c r="D11" s="147" t="s">
        <v>1731</v>
      </c>
      <c r="E11" s="147" t="s">
        <v>1731</v>
      </c>
      <c r="F11" s="147" t="s">
        <v>1731</v>
      </c>
      <c r="G11" s="182"/>
      <c r="H11" s="182"/>
    </row>
    <row r="12" spans="1:11" s="74" customFormat="1" ht="30" customHeight="1" x14ac:dyDescent="0.25">
      <c r="A12" s="189" t="str">
        <f t="shared" si="0"/>
        <v>Swafford</v>
      </c>
      <c r="B12" s="187" t="s">
        <v>347</v>
      </c>
      <c r="C12" s="187" t="s">
        <v>1848</v>
      </c>
      <c r="D12" s="190"/>
      <c r="E12" s="147" t="s">
        <v>1731</v>
      </c>
      <c r="F12" s="147" t="s">
        <v>1731</v>
      </c>
      <c r="G12" s="182"/>
      <c r="H12" s="182"/>
    </row>
    <row r="13" spans="1:11" ht="13.2" x14ac:dyDescent="0.25">
      <c r="A13" s="184" t="s">
        <v>1633</v>
      </c>
      <c r="B13" s="184"/>
      <c r="C13" s="184"/>
      <c r="D13" s="184"/>
      <c r="E13" s="184"/>
      <c r="F13" s="184"/>
      <c r="G13" s="184"/>
      <c r="H13" s="147"/>
      <c r="K13" s="74"/>
    </row>
    <row r="14" spans="1:11" s="78" customFormat="1" ht="29.4" customHeight="1" x14ac:dyDescent="0.25">
      <c r="A14" s="189" t="str">
        <f>B14</f>
        <v>Smith, Colin</v>
      </c>
      <c r="B14" s="183" t="s">
        <v>343</v>
      </c>
      <c r="C14" s="147" t="s">
        <v>1731</v>
      </c>
      <c r="D14" s="147" t="s">
        <v>1731</v>
      </c>
      <c r="E14" s="147" t="s">
        <v>1731</v>
      </c>
      <c r="F14" s="147" t="s">
        <v>1731</v>
      </c>
      <c r="G14" s="185"/>
      <c r="H14" s="147"/>
      <c r="K14" s="177"/>
    </row>
    <row r="15" spans="1:11" ht="24.6" customHeight="1" x14ac:dyDescent="0.25">
      <c r="A15" s="162" t="s">
        <v>1588</v>
      </c>
      <c r="B15" s="162"/>
      <c r="C15" s="162"/>
      <c r="D15" s="162"/>
      <c r="E15" s="162"/>
      <c r="F15" s="162"/>
      <c r="G15" s="162"/>
      <c r="H15" s="162"/>
      <c r="K15" s="74"/>
    </row>
    <row r="16" spans="1:11" ht="27.6" customHeight="1" x14ac:dyDescent="0.25">
      <c r="A16" s="188" t="str">
        <f t="shared" ref="A16:A21" si="1">LEFT(B16,FIND(",",B16)-1)</f>
        <v>Aspinall</v>
      </c>
      <c r="B16" s="187" t="s">
        <v>1621</v>
      </c>
      <c r="C16" s="187"/>
      <c r="D16" s="147" t="s">
        <v>1731</v>
      </c>
      <c r="E16" s="147" t="s">
        <v>1731</v>
      </c>
      <c r="F16" s="147" t="s">
        <v>1731</v>
      </c>
      <c r="G16" s="183"/>
      <c r="H16" s="183"/>
      <c r="I16" s="39"/>
      <c r="K16" s="74"/>
    </row>
    <row r="17" spans="1:13" ht="27.6" customHeight="1" x14ac:dyDescent="0.25">
      <c r="A17" s="188" t="str">
        <f t="shared" si="1"/>
        <v>Imel</v>
      </c>
      <c r="B17" s="187" t="s">
        <v>332</v>
      </c>
      <c r="C17" s="187" t="s">
        <v>1595</v>
      </c>
      <c r="D17" s="147" t="s">
        <v>1731</v>
      </c>
      <c r="E17" s="147" t="s">
        <v>1731</v>
      </c>
      <c r="F17" s="147" t="s">
        <v>1731</v>
      </c>
      <c r="G17" s="183"/>
      <c r="H17" s="183"/>
      <c r="I17" s="39"/>
      <c r="K17" s="74"/>
    </row>
    <row r="18" spans="1:13" s="74" customFormat="1" ht="30" customHeight="1" x14ac:dyDescent="0.25">
      <c r="A18" s="188" t="str">
        <f t="shared" si="1"/>
        <v>Maguire</v>
      </c>
      <c r="B18" s="187" t="s">
        <v>1846</v>
      </c>
      <c r="C18" s="147"/>
      <c r="D18" s="147" t="s">
        <v>1731</v>
      </c>
      <c r="E18" s="147" t="s">
        <v>1731</v>
      </c>
      <c r="F18" s="147" t="s">
        <v>1731</v>
      </c>
      <c r="G18" s="182"/>
      <c r="H18" s="182"/>
    </row>
    <row r="19" spans="1:13" ht="27.6" customHeight="1" x14ac:dyDescent="0.25">
      <c r="A19" s="188" t="str">
        <f t="shared" si="1"/>
        <v>McComb</v>
      </c>
      <c r="B19" s="187" t="s">
        <v>1679</v>
      </c>
      <c r="C19" s="187" t="s">
        <v>1603</v>
      </c>
      <c r="D19" s="187" t="s">
        <v>1683</v>
      </c>
      <c r="E19" s="147"/>
      <c r="F19" s="147" t="s">
        <v>1731</v>
      </c>
      <c r="G19" s="183"/>
      <c r="H19" s="183"/>
      <c r="I19" s="39"/>
      <c r="K19" s="74"/>
    </row>
    <row r="20" spans="1:13" ht="27.6" customHeight="1" x14ac:dyDescent="0.25">
      <c r="A20" s="188" t="str">
        <f t="shared" si="1"/>
        <v>Rodrigues</v>
      </c>
      <c r="B20" s="187" t="s">
        <v>1464</v>
      </c>
      <c r="C20" s="187" t="s">
        <v>347</v>
      </c>
      <c r="D20" s="187" t="s">
        <v>1848</v>
      </c>
      <c r="E20" s="147" t="s">
        <v>1731</v>
      </c>
      <c r="F20" s="147" t="s">
        <v>1731</v>
      </c>
      <c r="G20" s="183"/>
      <c r="H20" s="183"/>
      <c r="I20" s="39"/>
      <c r="K20" s="74"/>
    </row>
    <row r="21" spans="1:13" ht="27.6" customHeight="1" x14ac:dyDescent="0.25">
      <c r="A21" s="188" t="str">
        <f t="shared" si="1"/>
        <v>Ryan</v>
      </c>
      <c r="B21" s="187" t="s">
        <v>1872</v>
      </c>
      <c r="C21" s="187" t="s">
        <v>1825</v>
      </c>
      <c r="D21" s="187" t="s">
        <v>1976</v>
      </c>
      <c r="E21" s="147" t="s">
        <v>1731</v>
      </c>
      <c r="F21" s="147" t="s">
        <v>1731</v>
      </c>
      <c r="G21" s="183"/>
      <c r="H21" s="183"/>
      <c r="I21" s="39"/>
      <c r="K21" s="74"/>
    </row>
    <row r="22" spans="1:13" ht="13.2" x14ac:dyDescent="0.25">
      <c r="A22" s="162" t="s">
        <v>1632</v>
      </c>
      <c r="B22" s="162"/>
      <c r="C22" s="162"/>
      <c r="D22" s="162"/>
      <c r="E22" s="162"/>
      <c r="F22" s="162"/>
      <c r="G22" s="162"/>
      <c r="H22" s="183"/>
      <c r="I22" s="39"/>
    </row>
    <row r="23" spans="1:13" s="78" customFormat="1" ht="29.4" customHeight="1" x14ac:dyDescent="0.25">
      <c r="A23" s="186" t="str">
        <f t="shared" ref="A23" si="2">B23</f>
        <v>Smith, Colin</v>
      </c>
      <c r="B23" s="178" t="s">
        <v>343</v>
      </c>
      <c r="C23" s="147" t="s">
        <v>1731</v>
      </c>
      <c r="D23" s="147" t="s">
        <v>1731</v>
      </c>
      <c r="E23" s="147" t="s">
        <v>1731</v>
      </c>
      <c r="F23" s="147" t="s">
        <v>1731</v>
      </c>
      <c r="G23" s="183"/>
      <c r="H23" s="183"/>
    </row>
    <row r="24" spans="1:13" ht="24.6" customHeight="1" x14ac:dyDescent="0.25">
      <c r="B24" s="26"/>
      <c r="D24" s="26"/>
    </row>
    <row r="25" spans="1:13" ht="24.6" customHeight="1" x14ac:dyDescent="0.25">
      <c r="B25" s="1"/>
      <c r="C25" s="1"/>
      <c r="D25" s="1"/>
      <c r="E25" s="1"/>
      <c r="F25" s="1"/>
      <c r="G25" s="1"/>
    </row>
    <row r="26" spans="1:13" ht="24.6" customHeight="1" x14ac:dyDescent="0.25"/>
    <row r="27" spans="1:13" ht="24.6" customHeight="1" x14ac:dyDescent="0.3">
      <c r="M27" s="129"/>
    </row>
    <row r="28" spans="1:13" ht="24.6" customHeight="1" x14ac:dyDescent="0.25"/>
    <row r="29" spans="1:13" ht="24.6" customHeight="1" x14ac:dyDescent="0.25"/>
    <row r="30" spans="1:13" ht="24.6" customHeight="1" x14ac:dyDescent="0.25"/>
    <row r="31" spans="1:13" ht="24.6" customHeight="1" x14ac:dyDescent="0.25"/>
    <row r="32" spans="1:13"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65" spans="1:4" ht="26.25" customHeight="1" x14ac:dyDescent="0.25">
      <c r="A65" s="152" t="s">
        <v>1349</v>
      </c>
      <c r="B65" s="153"/>
      <c r="C65" s="153"/>
      <c r="D65" s="153" t="s">
        <v>1876</v>
      </c>
    </row>
    <row r="66" spans="1:4" ht="26.25" customHeight="1" x14ac:dyDescent="0.25">
      <c r="A66" s="152"/>
      <c r="B66" s="153"/>
      <c r="C66" s="153"/>
      <c r="D66" s="153"/>
    </row>
  </sheetData>
  <mergeCells count="8">
    <mergeCell ref="A22:G22"/>
    <mergeCell ref="A13:G13"/>
    <mergeCell ref="A4:B4"/>
    <mergeCell ref="C4:G4"/>
    <mergeCell ref="A6:G6"/>
    <mergeCell ref="A5:B5"/>
    <mergeCell ref="C5:G5"/>
    <mergeCell ref="A15:H15"/>
  </mergeCells>
  <phoneticPr fontId="11" type="noConversion"/>
  <pageMargins left="0.7" right="0.7" top="0.75" bottom="0.75" header="0.3" footer="0.3"/>
  <pageSetup scale="77" fitToHeight="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13" workbookViewId="0">
      <selection activeCell="H26" sqref="H26"/>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1596</v>
      </c>
      <c r="C1" t="s">
        <v>1288</v>
      </c>
      <c r="D1" t="s">
        <v>1289</v>
      </c>
      <c r="E1" t="s">
        <v>1597</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3"/>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09"/>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96" t="s">
        <v>157</v>
      </c>
      <c r="B1" s="81" t="s">
        <v>1389</v>
      </c>
      <c r="C1" s="81" t="s">
        <v>1389</v>
      </c>
      <c r="D1" s="77" t="s">
        <v>353</v>
      </c>
      <c r="E1" s="82">
        <f>VLOOKUP(A1,Patrols!$A$2:$C$103,3,1)</f>
        <v>8</v>
      </c>
    </row>
    <row r="2" spans="1:7" ht="26.4" x14ac:dyDescent="0.25">
      <c r="A2" s="96" t="s">
        <v>383</v>
      </c>
      <c r="B2" s="81" t="s">
        <v>1389</v>
      </c>
      <c r="C2" s="81" t="s">
        <v>1389</v>
      </c>
      <c r="D2" s="92" t="s">
        <v>353</v>
      </c>
      <c r="E2" s="82">
        <f>VLOOKUP(A2,Patrols!$A$2:$C$103,3,1)</f>
        <v>7</v>
      </c>
    </row>
    <row r="3" spans="1:7" ht="39.6" x14ac:dyDescent="0.25">
      <c r="A3" s="96" t="s">
        <v>68</v>
      </c>
      <c r="B3" s="94" t="s">
        <v>1505</v>
      </c>
      <c r="C3" s="81" t="s">
        <v>1383</v>
      </c>
      <c r="D3" s="77" t="s">
        <v>1487</v>
      </c>
      <c r="E3" s="82">
        <f>VLOOKUP(A3,Patrols!$A$2:$C$103,3,1)</f>
        <v>8</v>
      </c>
    </row>
    <row r="4" spans="1:7" ht="39.6" x14ac:dyDescent="0.25">
      <c r="A4" s="96" t="s">
        <v>187</v>
      </c>
      <c r="B4" s="94" t="s">
        <v>1505</v>
      </c>
      <c r="C4" s="81" t="s">
        <v>1261</v>
      </c>
      <c r="D4" s="88" t="s">
        <v>1534</v>
      </c>
      <c r="E4" s="82">
        <f>VLOOKUP(A4,Patrols!$A$2:$C$103,3,1)</f>
        <v>8</v>
      </c>
    </row>
    <row r="5" spans="1:7" ht="26.4" x14ac:dyDescent="0.25">
      <c r="A5" s="96" t="s">
        <v>378</v>
      </c>
      <c r="B5" s="81" t="s">
        <v>1389</v>
      </c>
      <c r="C5" s="81" t="s">
        <v>1389</v>
      </c>
      <c r="D5" s="77" t="s">
        <v>353</v>
      </c>
      <c r="E5" s="82">
        <f>VLOOKUP(A5,Patrols!$A$2:$C$103,3,1)</f>
        <v>7</v>
      </c>
    </row>
    <row r="6" spans="1:7" x14ac:dyDescent="0.25">
      <c r="A6" s="96" t="s">
        <v>1519</v>
      </c>
      <c r="B6" s="81" t="s">
        <v>1485</v>
      </c>
      <c r="C6" s="81" t="s">
        <v>1485</v>
      </c>
      <c r="D6" s="77"/>
      <c r="E6" s="82">
        <f>VLOOKUP(A6,Patrols!$A$2:$C$103,3,1)</f>
        <v>8</v>
      </c>
    </row>
    <row r="7" spans="1:7" ht="26.4" x14ac:dyDescent="0.25">
      <c r="A7" s="96" t="s">
        <v>80</v>
      </c>
      <c r="B7" s="81" t="s">
        <v>1389</v>
      </c>
      <c r="C7" s="81" t="s">
        <v>1389</v>
      </c>
      <c r="D7" s="77"/>
      <c r="E7" s="82">
        <f>VLOOKUP(A7,Patrols!$A$2:$C$103,3,1)</f>
        <v>8</v>
      </c>
    </row>
    <row r="8" spans="1:7" ht="26.4" x14ac:dyDescent="0.25">
      <c r="A8" s="96" t="s">
        <v>184</v>
      </c>
      <c r="B8" s="81" t="s">
        <v>1389</v>
      </c>
      <c r="C8" s="81" t="s">
        <v>1389</v>
      </c>
      <c r="D8" s="77" t="s">
        <v>1517</v>
      </c>
      <c r="E8" s="82">
        <f>VLOOKUP(A8,Patrols!$A$2:$C$103,3,1)</f>
        <v>10</v>
      </c>
    </row>
    <row r="9" spans="1:7" ht="26.4" x14ac:dyDescent="0.25">
      <c r="A9" s="96" t="s">
        <v>106</v>
      </c>
      <c r="B9" s="81" t="s">
        <v>1389</v>
      </c>
      <c r="C9" s="81" t="s">
        <v>1389</v>
      </c>
      <c r="D9" s="77" t="s">
        <v>353</v>
      </c>
      <c r="E9" s="82">
        <f>VLOOKUP(A9,Patrols!$A$2:$C$103,3,1)</f>
        <v>11</v>
      </c>
    </row>
    <row r="10" spans="1:7" ht="26.4" x14ac:dyDescent="0.25">
      <c r="A10" s="96" t="s">
        <v>34</v>
      </c>
      <c r="B10" s="81" t="s">
        <v>1389</v>
      </c>
      <c r="C10" s="81" t="s">
        <v>1389</v>
      </c>
      <c r="D10" s="77" t="s">
        <v>353</v>
      </c>
      <c r="E10" s="82">
        <f>VLOOKUP(A10,Patrols!$A$2:$C$103,3,1)</f>
        <v>10</v>
      </c>
    </row>
    <row r="11" spans="1:7" ht="39.6" x14ac:dyDescent="0.25">
      <c r="A11" s="96" t="s">
        <v>1382</v>
      </c>
      <c r="B11" s="81" t="s">
        <v>1383</v>
      </c>
      <c r="C11" s="94" t="s">
        <v>1503</v>
      </c>
      <c r="D11" s="77" t="s">
        <v>353</v>
      </c>
      <c r="E11" s="82">
        <f>VLOOKUP(A11,Patrols!$A$2:$C$103,3,1)</f>
        <v>9</v>
      </c>
    </row>
    <row r="12" spans="1:7" ht="26.4" x14ac:dyDescent="0.25">
      <c r="A12" s="97" t="s">
        <v>82</v>
      </c>
      <c r="B12" s="81" t="s">
        <v>1485</v>
      </c>
      <c r="C12" s="81" t="s">
        <v>1485</v>
      </c>
      <c r="D12" s="77" t="s">
        <v>1522</v>
      </c>
      <c r="E12" s="82">
        <f>VLOOKUP(A12,Patrols!$A$2:$C$103,3,1)</f>
        <v>11</v>
      </c>
    </row>
    <row r="13" spans="1:7" ht="26.4" x14ac:dyDescent="0.25">
      <c r="A13" s="96" t="s">
        <v>119</v>
      </c>
      <c r="B13" s="81" t="s">
        <v>1389</v>
      </c>
      <c r="C13" s="81" t="s">
        <v>1383</v>
      </c>
      <c r="D13" s="77" t="s">
        <v>353</v>
      </c>
      <c r="E13" s="82">
        <f>VLOOKUP(A13,Patrols!$A$2:$C$103,3,1)</f>
        <v>10</v>
      </c>
      <c r="G13" s="26"/>
    </row>
    <row r="14" spans="1:7" ht="26.4" x14ac:dyDescent="0.25">
      <c r="A14" s="96" t="s">
        <v>409</v>
      </c>
      <c r="B14" s="81" t="s">
        <v>1389</v>
      </c>
      <c r="C14" s="81" t="s">
        <v>1389</v>
      </c>
      <c r="D14" s="77"/>
      <c r="E14" s="82">
        <f>VLOOKUP(A14,Patrols!$A$2:$C$103,3,1)</f>
        <v>10</v>
      </c>
    </row>
    <row r="15" spans="1:7" ht="26.4" x14ac:dyDescent="0.25">
      <c r="A15" s="96" t="s">
        <v>244</v>
      </c>
      <c r="B15" s="81" t="s">
        <v>1389</v>
      </c>
      <c r="C15" s="81" t="s">
        <v>1389</v>
      </c>
      <c r="D15" s="77"/>
      <c r="E15" s="82">
        <f>VLOOKUP(A15,Patrols!$A$2:$C$103,3,1)</f>
        <v>12</v>
      </c>
    </row>
    <row r="16" spans="1:7" ht="26.4" x14ac:dyDescent="0.25">
      <c r="A16" s="96" t="s">
        <v>1504</v>
      </c>
      <c r="B16" s="81" t="s">
        <v>1389</v>
      </c>
      <c r="C16" s="81" t="s">
        <v>1389</v>
      </c>
      <c r="D16" s="77"/>
      <c r="E16" s="82" t="s">
        <v>354</v>
      </c>
    </row>
    <row r="17" spans="1:9" ht="26.4" x14ac:dyDescent="0.25">
      <c r="A17" s="96" t="s">
        <v>1491</v>
      </c>
      <c r="B17" s="81" t="s">
        <v>1492</v>
      </c>
      <c r="C17" s="81" t="s">
        <v>1492</v>
      </c>
      <c r="D17" s="77"/>
      <c r="E17" s="82">
        <f>VLOOKUP(A17,Patrols!$A$2:$C$103,3,1)</f>
        <v>6</v>
      </c>
    </row>
    <row r="18" spans="1:9" ht="26.4" x14ac:dyDescent="0.25">
      <c r="A18" s="96" t="s">
        <v>1380</v>
      </c>
      <c r="B18" s="81" t="s">
        <v>1389</v>
      </c>
      <c r="C18" s="81" t="s">
        <v>1389</v>
      </c>
      <c r="D18" s="77" t="s">
        <v>353</v>
      </c>
      <c r="E18" s="82">
        <f>VLOOKUP(A18,Patrols!$A$2:$C$103,3,1)</f>
        <v>6</v>
      </c>
    </row>
    <row r="19" spans="1:9" ht="26.4" x14ac:dyDescent="0.25">
      <c r="A19" s="96" t="s">
        <v>1365</v>
      </c>
      <c r="B19" s="81" t="s">
        <v>1389</v>
      </c>
      <c r="C19" s="81" t="s">
        <v>1383</v>
      </c>
      <c r="D19" s="77" t="s">
        <v>353</v>
      </c>
      <c r="E19" s="82">
        <f>VLOOKUP(A19,Patrols!$A$2:$C$103,3,1)</f>
        <v>6</v>
      </c>
    </row>
    <row r="20" spans="1:9" ht="30.6" x14ac:dyDescent="0.25">
      <c r="A20" s="96" t="s">
        <v>1510</v>
      </c>
      <c r="B20" s="85" t="s">
        <v>1489</v>
      </c>
      <c r="C20" s="81" t="s">
        <v>1261</v>
      </c>
      <c r="D20" s="77" t="s">
        <v>1512</v>
      </c>
      <c r="E20" s="82">
        <f>VLOOKUP(A20,Patrols!$A$2:$C$103,3,1)</f>
        <v>6</v>
      </c>
      <c r="G20" s="26"/>
      <c r="I20" s="26"/>
    </row>
    <row r="21" spans="1:9" ht="39.6" x14ac:dyDescent="0.25">
      <c r="A21" s="96" t="s">
        <v>1468</v>
      </c>
      <c r="B21" s="81" t="s">
        <v>1261</v>
      </c>
      <c r="C21" s="81" t="s">
        <v>1490</v>
      </c>
      <c r="D21" s="88"/>
      <c r="E21" s="82">
        <f>VLOOKUP(A21,Patrols!$A$2:$C$103,3,1)</f>
        <v>6</v>
      </c>
    </row>
    <row r="22" spans="1:9" ht="26.4" x14ac:dyDescent="0.25">
      <c r="A22" s="98" t="s">
        <v>134</v>
      </c>
      <c r="B22" s="16" t="s">
        <v>1496</v>
      </c>
      <c r="C22" s="16" t="s">
        <v>1496</v>
      </c>
      <c r="D22" s="91" t="s">
        <v>1524</v>
      </c>
      <c r="E22" s="82">
        <f>VLOOKUP(A22,Patrols!$A$2:$C$103,3,1)</f>
        <v>10</v>
      </c>
    </row>
    <row r="23" spans="1:9" ht="26.4" x14ac:dyDescent="0.25">
      <c r="A23" s="98" t="s">
        <v>71</v>
      </c>
      <c r="B23" s="16" t="s">
        <v>1496</v>
      </c>
      <c r="C23" s="16" t="s">
        <v>1496</v>
      </c>
      <c r="D23" s="91" t="s">
        <v>1524</v>
      </c>
      <c r="E23" s="82">
        <f>VLOOKUP(A23,Patrols!$A$2:$C$103,3,1)</f>
        <v>9</v>
      </c>
    </row>
    <row r="24" spans="1:9" ht="26.4" x14ac:dyDescent="0.25">
      <c r="A24" s="96" t="s">
        <v>1373</v>
      </c>
      <c r="B24" s="81" t="s">
        <v>1389</v>
      </c>
      <c r="C24" s="81" t="s">
        <v>1389</v>
      </c>
      <c r="D24" s="77" t="s">
        <v>1514</v>
      </c>
      <c r="E24" s="82" t="s">
        <v>1368</v>
      </c>
    </row>
    <row r="25" spans="1:9" ht="26.4" x14ac:dyDescent="0.25">
      <c r="A25" s="96" t="s">
        <v>150</v>
      </c>
      <c r="B25" s="81" t="s">
        <v>1389</v>
      </c>
      <c r="C25" s="81" t="s">
        <v>1389</v>
      </c>
      <c r="D25" s="77" t="s">
        <v>353</v>
      </c>
      <c r="E25" s="82">
        <f>VLOOKUP(A25,Patrols!$A$2:$C$103,3,1)</f>
        <v>11</v>
      </c>
    </row>
    <row r="26" spans="1:9" ht="26.4" x14ac:dyDescent="0.25">
      <c r="A26" s="89" t="s">
        <v>1509</v>
      </c>
      <c r="B26" s="81" t="s">
        <v>1389</v>
      </c>
      <c r="C26" s="81" t="s">
        <v>1389</v>
      </c>
      <c r="D26" s="77" t="s">
        <v>353</v>
      </c>
      <c r="E26" s="82" t="s">
        <v>1539</v>
      </c>
    </row>
    <row r="27" spans="1:9" ht="26.4" x14ac:dyDescent="0.25">
      <c r="A27" s="96" t="s">
        <v>158</v>
      </c>
      <c r="B27" s="81" t="s">
        <v>1389</v>
      </c>
      <c r="C27" s="81" t="s">
        <v>1389</v>
      </c>
      <c r="D27" s="77" t="s">
        <v>1506</v>
      </c>
      <c r="E27" s="82">
        <f>VLOOKUP(A27,Patrols!$A$2:$C$103,3,1)</f>
        <v>11</v>
      </c>
    </row>
    <row r="28" spans="1:9" ht="26.4" x14ac:dyDescent="0.25">
      <c r="A28" s="96" t="s">
        <v>111</v>
      </c>
      <c r="B28" s="81" t="s">
        <v>1389</v>
      </c>
      <c r="C28" s="81" t="s">
        <v>1389</v>
      </c>
      <c r="D28" s="77"/>
      <c r="E28" s="82">
        <f>VLOOKUP(A28,Patrols!$A$2:$C$103,3,1)</f>
        <v>9</v>
      </c>
    </row>
    <row r="29" spans="1:9" ht="26.4" x14ac:dyDescent="0.25">
      <c r="A29" s="98" t="s">
        <v>76</v>
      </c>
      <c r="B29" s="16" t="s">
        <v>1389</v>
      </c>
      <c r="C29" s="16" t="s">
        <v>1389</v>
      </c>
      <c r="D29" s="91" t="s">
        <v>353</v>
      </c>
      <c r="E29" s="82">
        <f>VLOOKUP(A29,Patrols!$A$2:$C$103,3,1)</f>
        <v>11</v>
      </c>
    </row>
    <row r="30" spans="1:9" ht="26.4" x14ac:dyDescent="0.25">
      <c r="A30" s="96" t="s">
        <v>10</v>
      </c>
      <c r="B30" s="94" t="s">
        <v>1502</v>
      </c>
      <c r="C30" s="81" t="s">
        <v>1383</v>
      </c>
      <c r="D30" s="77" t="s">
        <v>1521</v>
      </c>
      <c r="E30" s="82">
        <f>VLOOKUP(A30,Patrols!$A$2:$C$103,3,1)</f>
        <v>9</v>
      </c>
    </row>
    <row r="31" spans="1:9" ht="26.4" x14ac:dyDescent="0.25">
      <c r="A31" s="96" t="s">
        <v>13</v>
      </c>
      <c r="B31" s="94" t="s">
        <v>1530</v>
      </c>
      <c r="C31" s="81" t="s">
        <v>1389</v>
      </c>
      <c r="D31" s="77" t="s">
        <v>1535</v>
      </c>
      <c r="E31" s="82">
        <f>VLOOKUP(A31,Patrols!$A$2:$C$103,3,1)</f>
        <v>11</v>
      </c>
    </row>
    <row r="32" spans="1:9" ht="26.4" x14ac:dyDescent="0.25">
      <c r="A32" s="96" t="s">
        <v>1520</v>
      </c>
      <c r="B32" s="81" t="s">
        <v>1492</v>
      </c>
      <c r="C32" s="81" t="s">
        <v>1492</v>
      </c>
      <c r="D32" s="77"/>
      <c r="E32" s="82">
        <f>VLOOKUP(A32,Patrols!$A$2:$C$103,3,1)</f>
        <v>12</v>
      </c>
    </row>
    <row r="33" spans="1:9" ht="26.4" x14ac:dyDescent="0.25">
      <c r="A33" s="96" t="s">
        <v>380</v>
      </c>
      <c r="B33" s="81" t="s">
        <v>1261</v>
      </c>
      <c r="C33" s="81" t="s">
        <v>1261</v>
      </c>
      <c r="D33" s="77" t="s">
        <v>1515</v>
      </c>
      <c r="E33" s="82">
        <f>VLOOKUP(A33,Patrols!$A$2:$C$103,3,1)</f>
        <v>9</v>
      </c>
    </row>
    <row r="34" spans="1:9" ht="39.6" x14ac:dyDescent="0.25">
      <c r="A34" s="96" t="s">
        <v>151</v>
      </c>
      <c r="B34" s="94" t="s">
        <v>1527</v>
      </c>
      <c r="C34" s="81" t="s">
        <v>1389</v>
      </c>
      <c r="D34" s="77" t="s">
        <v>1531</v>
      </c>
      <c r="E34" s="82">
        <f>VLOOKUP(A34,Patrols!$A$2:$C$103,3,1)</f>
        <v>9</v>
      </c>
    </row>
    <row r="35" spans="1:9" ht="39.6" x14ac:dyDescent="0.25">
      <c r="A35" s="96" t="s">
        <v>364</v>
      </c>
      <c r="B35" s="94" t="s">
        <v>1528</v>
      </c>
      <c r="C35" s="81" t="s">
        <v>1383</v>
      </c>
      <c r="D35" s="77" t="s">
        <v>1486</v>
      </c>
      <c r="E35" s="82" t="s">
        <v>355</v>
      </c>
    </row>
    <row r="36" spans="1:9" ht="39.6" x14ac:dyDescent="0.25">
      <c r="A36" s="96" t="s">
        <v>11</v>
      </c>
      <c r="B36" s="81" t="s">
        <v>1261</v>
      </c>
      <c r="C36" s="94" t="s">
        <v>1493</v>
      </c>
      <c r="D36" s="77" t="s">
        <v>353</v>
      </c>
      <c r="E36" s="82">
        <f>VLOOKUP(A36,Patrols!$A$2:$C$103,3,1)</f>
        <v>10</v>
      </c>
    </row>
    <row r="37" spans="1:9" ht="39.6" x14ac:dyDescent="0.25">
      <c r="A37" s="96" t="s">
        <v>118</v>
      </c>
      <c r="B37" s="81" t="s">
        <v>1538</v>
      </c>
      <c r="C37" s="93" t="s">
        <v>1497</v>
      </c>
      <c r="D37" s="77" t="s">
        <v>353</v>
      </c>
      <c r="E37" s="82">
        <f>VLOOKUP(A37,Patrols!$A$2:$C$103,3,1)</f>
        <v>11</v>
      </c>
    </row>
    <row r="38" spans="1:9" ht="26.4" x14ac:dyDescent="0.25">
      <c r="A38" s="96" t="s">
        <v>94</v>
      </c>
      <c r="B38" s="81" t="s">
        <v>1389</v>
      </c>
      <c r="C38" s="81" t="s">
        <v>1389</v>
      </c>
      <c r="D38" s="77" t="s">
        <v>1537</v>
      </c>
      <c r="E38" s="82" t="s">
        <v>355</v>
      </c>
      <c r="G38" s="26" t="s">
        <v>1540</v>
      </c>
      <c r="I38" s="26" t="s">
        <v>1541</v>
      </c>
    </row>
    <row r="39" spans="1:9" ht="26.4" x14ac:dyDescent="0.25">
      <c r="A39" s="96" t="s">
        <v>1533</v>
      </c>
      <c r="B39" s="81" t="s">
        <v>1498</v>
      </c>
      <c r="C39" s="81" t="s">
        <v>1389</v>
      </c>
      <c r="D39" s="77"/>
      <c r="E39" s="82">
        <f>VLOOKUP(A39,Patrols!$A$2:$C$103,3,1)</f>
        <v>6</v>
      </c>
    </row>
    <row r="40" spans="1:9" ht="26.4" x14ac:dyDescent="0.25">
      <c r="A40" s="96" t="s">
        <v>1488</v>
      </c>
      <c r="B40" s="81" t="s">
        <v>1261</v>
      </c>
      <c r="C40" s="81" t="s">
        <v>1389</v>
      </c>
      <c r="D40" s="77" t="s">
        <v>353</v>
      </c>
      <c r="E40" s="82">
        <f>VLOOKUP(A40,Patrols!$A$2:$C$103,3,1)</f>
        <v>6</v>
      </c>
      <c r="G40" s="26"/>
    </row>
    <row r="41" spans="1:9" ht="26.4" x14ac:dyDescent="0.25">
      <c r="A41" s="96" t="s">
        <v>1378</v>
      </c>
      <c r="B41" s="81" t="s">
        <v>1516</v>
      </c>
      <c r="C41" s="81" t="s">
        <v>1516</v>
      </c>
      <c r="D41" s="77" t="s">
        <v>353</v>
      </c>
      <c r="E41" s="82">
        <f>VLOOKUP(A41,Patrols!$A$2:$C$103,3,1)</f>
        <v>8</v>
      </c>
      <c r="G41" s="26"/>
    </row>
    <row r="42" spans="1:9" ht="26.4" x14ac:dyDescent="0.25">
      <c r="A42" s="96" t="s">
        <v>1429</v>
      </c>
      <c r="B42" s="81" t="s">
        <v>1389</v>
      </c>
      <c r="C42" s="81" t="s">
        <v>1389</v>
      </c>
      <c r="D42" s="77" t="s">
        <v>1507</v>
      </c>
      <c r="E42" s="82">
        <f>VLOOKUP(A42,Patrols!$A$2:$C$103,3,1)</f>
        <v>6</v>
      </c>
    </row>
    <row r="43" spans="1:9" ht="39.6" x14ac:dyDescent="0.25">
      <c r="A43" s="96" t="s">
        <v>1381</v>
      </c>
      <c r="B43" s="81" t="s">
        <v>1389</v>
      </c>
      <c r="C43" s="94" t="s">
        <v>1527</v>
      </c>
      <c r="D43" s="77"/>
      <c r="E43" s="82">
        <f>VLOOKUP(A43,Patrols!$A$2:$C$103,3,1)</f>
        <v>6</v>
      </c>
    </row>
    <row r="44" spans="1:9" ht="26.4" x14ac:dyDescent="0.25">
      <c r="A44" s="96" t="s">
        <v>1370</v>
      </c>
      <c r="B44" s="94" t="s">
        <v>1501</v>
      </c>
      <c r="C44" s="81" t="s">
        <v>1389</v>
      </c>
      <c r="D44" s="77" t="s">
        <v>1523</v>
      </c>
      <c r="E44" s="82">
        <f>VLOOKUP(A44,Patrols!$A$2:$C$103,3,1)</f>
        <v>6</v>
      </c>
    </row>
    <row r="45" spans="1:9" ht="26.4" x14ac:dyDescent="0.25">
      <c r="A45" s="96" t="s">
        <v>1500</v>
      </c>
      <c r="B45" s="81" t="s">
        <v>1389</v>
      </c>
      <c r="C45" s="81" t="s">
        <v>1389</v>
      </c>
      <c r="D45" s="77" t="s">
        <v>1518</v>
      </c>
      <c r="E45" s="82" t="s">
        <v>1366</v>
      </c>
    </row>
    <row r="46" spans="1:9" ht="26.4" x14ac:dyDescent="0.25">
      <c r="A46" s="96" t="s">
        <v>333</v>
      </c>
      <c r="B46" s="81" t="s">
        <v>1389</v>
      </c>
      <c r="C46" s="81" t="s">
        <v>1389</v>
      </c>
      <c r="D46" s="77" t="s">
        <v>353</v>
      </c>
      <c r="E46" s="82">
        <f>VLOOKUP(A46,Patrols!$A$2:$C$103,3,1)</f>
        <v>7</v>
      </c>
    </row>
    <row r="47" spans="1:9" ht="30.6" x14ac:dyDescent="0.25">
      <c r="A47" s="96" t="s">
        <v>332</v>
      </c>
      <c r="B47" s="81" t="s">
        <v>1261</v>
      </c>
      <c r="C47" s="81" t="s">
        <v>1261</v>
      </c>
      <c r="D47" s="77" t="s">
        <v>1508</v>
      </c>
      <c r="E47" s="82">
        <f>VLOOKUP(A47,Patrols!$A$2:$C$103,3,1)</f>
        <v>8</v>
      </c>
      <c r="G47" s="26"/>
      <c r="I47" s="26"/>
    </row>
    <row r="48" spans="1:9" ht="39.6" x14ac:dyDescent="0.25">
      <c r="A48" s="96" t="s">
        <v>363</v>
      </c>
      <c r="B48" s="81" t="s">
        <v>1389</v>
      </c>
      <c r="C48" s="94" t="s">
        <v>1494</v>
      </c>
      <c r="D48" s="77" t="s">
        <v>353</v>
      </c>
      <c r="E48" s="82">
        <f>VLOOKUP(A48,Patrols!$A$2:$C$103,3,1)</f>
        <v>8</v>
      </c>
      <c r="G48" s="26"/>
      <c r="I48" s="26"/>
    </row>
    <row r="49" spans="1:5" ht="26.4" x14ac:dyDescent="0.25">
      <c r="A49" s="96" t="s">
        <v>381</v>
      </c>
      <c r="B49" s="81" t="s">
        <v>1389</v>
      </c>
      <c r="C49" s="81" t="s">
        <v>1389</v>
      </c>
      <c r="D49" s="77" t="s">
        <v>1513</v>
      </c>
      <c r="E49" s="82">
        <f>VLOOKUP(A49,Patrols!$A$2:$C$103,3,1)</f>
        <v>7</v>
      </c>
    </row>
    <row r="50" spans="1:5" x14ac:dyDescent="0.25">
      <c r="A50" s="96"/>
      <c r="B50" s="81"/>
      <c r="C50" s="81"/>
      <c r="D50" s="77"/>
      <c r="E50" s="82"/>
    </row>
    <row r="51" spans="1:5" ht="39.6" x14ac:dyDescent="0.25">
      <c r="A51" s="98" t="s">
        <v>954</v>
      </c>
      <c r="B51" s="81" t="s">
        <v>1389</v>
      </c>
      <c r="C51" s="94" t="s">
        <v>1503</v>
      </c>
      <c r="D51" s="91" t="s">
        <v>1536</v>
      </c>
      <c r="E51" s="82">
        <f>VLOOKUP(A51,Patrols!$A$2:$C$103,3,1)</f>
        <v>0</v>
      </c>
    </row>
    <row r="52" spans="1:5" ht="26.4" x14ac:dyDescent="0.25">
      <c r="A52" s="96" t="s">
        <v>67</v>
      </c>
      <c r="B52" s="94" t="s">
        <v>1530</v>
      </c>
      <c r="C52" s="94" t="s">
        <v>1529</v>
      </c>
      <c r="D52" s="77" t="s">
        <v>353</v>
      </c>
      <c r="E52" s="82">
        <f>VLOOKUP(A52,Patrols!$A$2:$C$103,3,1)</f>
        <v>8</v>
      </c>
    </row>
    <row r="53" spans="1:5" ht="26.4" x14ac:dyDescent="0.25">
      <c r="A53" s="98" t="s">
        <v>379</v>
      </c>
      <c r="B53" s="16" t="s">
        <v>1389</v>
      </c>
      <c r="C53" s="16" t="s">
        <v>1389</v>
      </c>
      <c r="D53" s="77" t="s">
        <v>1532</v>
      </c>
      <c r="E53" s="82">
        <f>VLOOKUP(A53,Patrols!$A$2:$C$103,3,1)</f>
        <v>7</v>
      </c>
    </row>
    <row r="54" spans="1:5" ht="26.4" x14ac:dyDescent="0.25">
      <c r="A54" s="96" t="s">
        <v>343</v>
      </c>
      <c r="B54" s="81" t="s">
        <v>1261</v>
      </c>
      <c r="C54" s="94" t="s">
        <v>1346</v>
      </c>
      <c r="D54" s="77" t="s">
        <v>353</v>
      </c>
      <c r="E54" s="82">
        <f>VLOOKUP(A54,Patrols!$A$2:$C$103,3,1)</f>
        <v>7</v>
      </c>
    </row>
    <row r="55" spans="1:5" ht="27" thickBot="1" x14ac:dyDescent="0.3">
      <c r="A55" s="99" t="s">
        <v>347</v>
      </c>
      <c r="B55" s="83" t="s">
        <v>1383</v>
      </c>
      <c r="C55" s="95" t="s">
        <v>1497</v>
      </c>
      <c r="D55" s="86" t="s">
        <v>353</v>
      </c>
      <c r="E55" s="84">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1310</v>
      </c>
      <c r="H83" s="26">
        <v>2484269477</v>
      </c>
      <c r="I83" s="26" t="s">
        <v>1308</v>
      </c>
      <c r="J83" t="e">
        <f>LEFT(Registrations!#REF!,2)</f>
        <v>#REF!</v>
      </c>
    </row>
    <row r="84" spans="7:35" customFormat="1" ht="30.6" customHeight="1" x14ac:dyDescent="0.25">
      <c r="G84" s="26" t="s">
        <v>372</v>
      </c>
      <c r="H84" s="26" t="s">
        <v>1314</v>
      </c>
      <c r="I84" s="26" t="s">
        <v>1308</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1308</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901</v>
      </c>
      <c r="H88" s="26" t="s">
        <v>1321</v>
      </c>
      <c r="I88" s="26" t="s">
        <v>1308</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1308</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1307</v>
      </c>
      <c r="I90" s="26" t="s">
        <v>1308</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922</v>
      </c>
      <c r="H94" s="26" t="s">
        <v>1331</v>
      </c>
      <c r="I94" s="26" t="s">
        <v>1308</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1317</v>
      </c>
      <c r="H97" s="26">
        <v>12484444969</v>
      </c>
      <c r="I97" s="26" t="s">
        <v>1308</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1332</v>
      </c>
      <c r="I99" s="26" t="s">
        <v>1308</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1353</v>
      </c>
      <c r="H105" s="26" t="s">
        <v>1354</v>
      </c>
      <c r="I105" s="26" t="s">
        <v>1304</v>
      </c>
      <c r="J105" t="e">
        <f>LEFT(Registrations!#REF!,2)</f>
        <v>#REF!</v>
      </c>
      <c r="N105"/>
      <c r="O105"/>
      <c r="P105" s="38"/>
      <c r="Q105" s="38"/>
    </row>
    <row r="106" spans="7:35" ht="30.6" customHeight="1" x14ac:dyDescent="0.25">
      <c r="G106" s="26" t="s">
        <v>339</v>
      </c>
      <c r="H106" s="26">
        <v>7349045187</v>
      </c>
      <c r="I106" s="26" t="s">
        <v>1304</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1352</v>
      </c>
      <c r="H109" s="26">
        <v>7346744821</v>
      </c>
      <c r="I109" s="26" t="s">
        <v>1304</v>
      </c>
      <c r="J109" t="e">
        <f>LEFT(Registrations!#REF!,2)</f>
        <v>#REF!</v>
      </c>
      <c r="N109"/>
      <c r="P109" s="38"/>
      <c r="Q109" s="38"/>
    </row>
    <row r="110" spans="7:35" ht="30.6" customHeight="1" x14ac:dyDescent="0.25">
      <c r="G110" s="26" t="s">
        <v>1313</v>
      </c>
      <c r="H110" s="26">
        <v>2489874253</v>
      </c>
      <c r="I110" s="26" t="s">
        <v>1304</v>
      </c>
      <c r="J110" t="e">
        <f>LEFT(Registrations!#REF!,2)</f>
        <v>#REF!</v>
      </c>
      <c r="N110"/>
      <c r="P110" s="38"/>
      <c r="Q110" s="38"/>
    </row>
    <row r="111" spans="7:35" ht="30.6" customHeight="1" x14ac:dyDescent="0.25">
      <c r="G111" s="26" t="s">
        <v>1310</v>
      </c>
      <c r="H111" s="26">
        <v>2484269477</v>
      </c>
      <c r="I111" s="26" t="s">
        <v>1304</v>
      </c>
      <c r="J111" t="e">
        <f>LEFT(Registrations!#REF!,2)</f>
        <v>#REF!</v>
      </c>
      <c r="N111"/>
    </row>
    <row r="112" spans="7:35" ht="30.6" customHeight="1" x14ac:dyDescent="0.25">
      <c r="G112" s="26"/>
      <c r="J112" t="e">
        <f>LEFT(Registrations!#REF!,2)</f>
        <v>#REF!</v>
      </c>
      <c r="N112"/>
    </row>
    <row r="113" spans="7:35" ht="30.6" customHeight="1" x14ac:dyDescent="0.25">
      <c r="G113" s="26" t="s">
        <v>1329</v>
      </c>
      <c r="H113" s="26">
        <v>2487149427</v>
      </c>
      <c r="I113" s="26" t="s">
        <v>1304</v>
      </c>
      <c r="J113" t="e">
        <f>LEFT(Registrations!#REF!,2)</f>
        <v>#REF!</v>
      </c>
      <c r="N113"/>
      <c r="O113"/>
      <c r="P113" s="38"/>
      <c r="Q113" s="38"/>
    </row>
    <row r="114" spans="7:35" ht="30.6" customHeight="1" x14ac:dyDescent="0.25">
      <c r="G114" s="26" t="s">
        <v>1329</v>
      </c>
      <c r="H114" s="59" t="s">
        <v>1330</v>
      </c>
      <c r="I114" s="26" t="s">
        <v>1304</v>
      </c>
      <c r="J114" t="e">
        <f>LEFT(Registrations!#REF!,2)</f>
        <v>#REF!</v>
      </c>
      <c r="N114"/>
      <c r="O114"/>
      <c r="P114" s="38"/>
      <c r="Q114" s="38"/>
      <c r="AF114"/>
      <c r="AG114"/>
      <c r="AH114"/>
      <c r="AI114"/>
    </row>
    <row r="115" spans="7:35" ht="30.6" customHeight="1" x14ac:dyDescent="0.25">
      <c r="G115" s="26" t="s">
        <v>1351</v>
      </c>
      <c r="H115" s="26">
        <v>2487522992</v>
      </c>
      <c r="I115" s="26" t="s">
        <v>1304</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1304</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1318</v>
      </c>
      <c r="H117" s="26">
        <v>2482520731</v>
      </c>
      <c r="I117" s="26" t="s">
        <v>1304</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1345</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1304</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1304</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1350</v>
      </c>
      <c r="H123" s="26">
        <v>2487229296</v>
      </c>
      <c r="I123" s="26" t="s">
        <v>1304</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1311</v>
      </c>
      <c r="I124" s="26" t="s">
        <v>1304</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901</v>
      </c>
      <c r="H126" s="26" t="s">
        <v>1321</v>
      </c>
      <c r="I126" s="26" t="s">
        <v>1304</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902</v>
      </c>
      <c r="H127" s="26">
        <v>2483186151</v>
      </c>
      <c r="I127" s="26" t="s">
        <v>1304</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1334</v>
      </c>
      <c r="H128" s="26">
        <v>2484267319</v>
      </c>
      <c r="I128" s="26" t="s">
        <v>1304</v>
      </c>
      <c r="J128" t="e">
        <f>LEFT(Registrations!#REF!,2)</f>
        <v>#REF!</v>
      </c>
      <c r="N128"/>
      <c r="O128"/>
      <c r="P128"/>
      <c r="Q128"/>
      <c r="AF128"/>
      <c r="AG128"/>
      <c r="AH128"/>
      <c r="AI128"/>
    </row>
    <row r="129" spans="7:35" ht="30.6" customHeight="1" x14ac:dyDescent="0.25">
      <c r="G129" s="26" t="s">
        <v>371</v>
      </c>
      <c r="H129" s="26" t="s">
        <v>1305</v>
      </c>
      <c r="I129" s="26" t="s">
        <v>1304</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1309</v>
      </c>
      <c r="I130" s="26" t="s">
        <v>1304</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1338</v>
      </c>
      <c r="H133" s="26">
        <v>2486132227</v>
      </c>
      <c r="I133" s="26" t="s">
        <v>1304</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1323</v>
      </c>
      <c r="H134" s="26">
        <v>2488544146</v>
      </c>
      <c r="I134" s="26" t="s">
        <v>1304</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1323</v>
      </c>
      <c r="H135" s="26">
        <v>2485009005</v>
      </c>
      <c r="I135" s="26" t="s">
        <v>1304</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1333</v>
      </c>
      <c r="H136" s="26">
        <v>7346740044</v>
      </c>
      <c r="I136" s="26" t="s">
        <v>1304</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1337</v>
      </c>
      <c r="H137" s="26">
        <v>2489740327</v>
      </c>
      <c r="I137" s="26" t="s">
        <v>1304</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922</v>
      </c>
      <c r="H138" s="26" t="s">
        <v>1331</v>
      </c>
      <c r="I138" s="26" t="s">
        <v>1304</v>
      </c>
      <c r="J138" t="e">
        <f>LEFT(Registrations!#REF!,2)</f>
        <v>#REF!</v>
      </c>
    </row>
    <row r="139" spans="7:35" ht="30.6" customHeight="1" x14ac:dyDescent="0.25">
      <c r="G139" s="26" t="s">
        <v>922</v>
      </c>
      <c r="H139" s="26" t="s">
        <v>1331</v>
      </c>
      <c r="I139" s="26" t="s">
        <v>1304</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1356</v>
      </c>
      <c r="H140" s="26" t="s">
        <v>1355</v>
      </c>
      <c r="I140" s="26" t="s">
        <v>1304</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1344</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1325</v>
      </c>
      <c r="H143" s="26" t="s">
        <v>1324</v>
      </c>
      <c r="I143" s="26" t="s">
        <v>1304</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1312</v>
      </c>
      <c r="H144" s="26">
        <v>2484692636</v>
      </c>
      <c r="I144" s="26" t="s">
        <v>1304</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1320</v>
      </c>
      <c r="H145" s="26" t="s">
        <v>1319</v>
      </c>
      <c r="I145" s="26" t="s">
        <v>1304</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1304</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896</v>
      </c>
      <c r="H147" s="26">
        <v>2487665507</v>
      </c>
      <c r="I147" s="26" t="s">
        <v>1304</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1347</v>
      </c>
      <c r="H149" s="26" t="s">
        <v>1348</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1336</v>
      </c>
      <c r="H150" s="26" t="s">
        <v>1335</v>
      </c>
      <c r="I150" s="26" t="s">
        <v>1304</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1322</v>
      </c>
      <c r="H151" s="26">
        <v>5172820756</v>
      </c>
      <c r="I151" s="26" t="s">
        <v>1304</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1326</v>
      </c>
      <c r="H152" s="26">
        <v>2484692708</v>
      </c>
      <c r="I152" s="26" t="s">
        <v>1304</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1341</v>
      </c>
      <c r="H155" s="26">
        <v>2487633074</v>
      </c>
      <c r="I155" s="26" t="s">
        <v>1304</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1340</v>
      </c>
      <c r="H156" s="26" t="s">
        <v>1339</v>
      </c>
      <c r="I156" s="26" t="s">
        <v>1304</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1328</v>
      </c>
      <c r="H157" s="26" t="s">
        <v>1327</v>
      </c>
      <c r="I157" s="26" t="s">
        <v>1304</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1316</v>
      </c>
      <c r="H158" s="26" t="s">
        <v>1315</v>
      </c>
      <c r="I158" s="26" t="s">
        <v>1304</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1349</v>
      </c>
      <c r="B162" s="39"/>
      <c r="E162" s="26"/>
      <c r="F162" s="45"/>
      <c r="G162" s="26"/>
      <c r="J162" t="str">
        <f t="shared" si="0"/>
        <v/>
      </c>
      <c r="N162"/>
    </row>
    <row r="163" spans="1:35" ht="28.2" customHeight="1" thickBot="1" x14ac:dyDescent="0.3">
      <c r="A163" s="41" t="s">
        <v>91</v>
      </c>
      <c r="B163" s="66" t="s">
        <v>1261</v>
      </c>
      <c r="C163" s="42" t="s">
        <v>1346</v>
      </c>
      <c r="D163" s="46" t="s">
        <v>1342</v>
      </c>
      <c r="E163" s="47">
        <f>VLOOKUP(A163,Contacts!$A$1:$F$103,3,1)</f>
        <v>0</v>
      </c>
      <c r="F163" s="60" t="s">
        <v>1343</v>
      </c>
      <c r="G163" s="32" t="s">
        <v>1303</v>
      </c>
      <c r="H163" s="26">
        <v>2484440584</v>
      </c>
      <c r="I163" s="26" t="s">
        <v>1304</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topLeftCell="A38" workbookViewId="0">
      <selection activeCell="D9" sqref="D9"/>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7" t="s">
        <v>1511</v>
      </c>
    </row>
    <row r="2" spans="1:9" s="29" customFormat="1" ht="30.6" customHeight="1" x14ac:dyDescent="0.25">
      <c r="A2" s="54" t="s">
        <v>132</v>
      </c>
      <c r="B2" s="54">
        <v>7</v>
      </c>
      <c r="C2" s="54" t="s">
        <v>400</v>
      </c>
      <c r="D2" s="54" t="s">
        <v>731</v>
      </c>
      <c r="E2" s="54" t="s">
        <v>949</v>
      </c>
      <c r="F2" s="54" t="s">
        <v>950</v>
      </c>
      <c r="G2" s="30" t="s">
        <v>424</v>
      </c>
    </row>
    <row r="3" spans="1:9" s="29" customFormat="1" ht="30.6" customHeight="1" x14ac:dyDescent="0.25">
      <c r="A3" s="54" t="s">
        <v>125</v>
      </c>
      <c r="B3" s="54">
        <v>9</v>
      </c>
      <c r="C3" s="54" t="s">
        <v>354</v>
      </c>
      <c r="D3" s="54" t="s">
        <v>733</v>
      </c>
      <c r="E3" s="54" t="s">
        <v>951</v>
      </c>
      <c r="F3" s="54" t="s">
        <v>952</v>
      </c>
      <c r="G3" s="30" t="s">
        <v>426</v>
      </c>
    </row>
    <row r="4" spans="1:9" s="29" customFormat="1" ht="30.6" customHeight="1" x14ac:dyDescent="0.25">
      <c r="A4" s="54" t="s">
        <v>134</v>
      </c>
      <c r="B4" s="54">
        <v>9</v>
      </c>
      <c r="C4" s="54" t="s">
        <v>367</v>
      </c>
      <c r="D4" s="54" t="s">
        <v>735</v>
      </c>
      <c r="E4" s="54" t="s">
        <v>953</v>
      </c>
      <c r="F4" s="54" t="s">
        <v>950</v>
      </c>
      <c r="G4" s="30" t="s">
        <v>428</v>
      </c>
    </row>
    <row r="5" spans="1:9" s="29" customFormat="1" ht="30.6" customHeight="1" x14ac:dyDescent="0.25">
      <c r="A5" s="54" t="s">
        <v>954</v>
      </c>
      <c r="B5" s="54"/>
      <c r="C5" s="54" t="s">
        <v>401</v>
      </c>
      <c r="D5" s="54" t="s">
        <v>353</v>
      </c>
      <c r="E5" s="72" t="s">
        <v>1358</v>
      </c>
      <c r="F5" s="54" t="s">
        <v>1359</v>
      </c>
      <c r="G5" s="69" t="s">
        <v>1562</v>
      </c>
    </row>
    <row r="6" spans="1:9" s="29" customFormat="1" ht="30.6" customHeight="1" x14ac:dyDescent="0.25">
      <c r="A6" s="54" t="s">
        <v>90</v>
      </c>
      <c r="B6" s="54">
        <v>12</v>
      </c>
      <c r="C6" s="54" t="s">
        <v>737</v>
      </c>
      <c r="D6" s="54" t="s">
        <v>735</v>
      </c>
      <c r="E6" s="54" t="s">
        <v>953</v>
      </c>
      <c r="F6" s="54" t="s">
        <v>950</v>
      </c>
      <c r="G6" s="30" t="s">
        <v>428</v>
      </c>
    </row>
    <row r="7" spans="1:9" s="29" customFormat="1" ht="30.6" customHeight="1" x14ac:dyDescent="0.25">
      <c r="A7" s="54" t="s">
        <v>71</v>
      </c>
      <c r="B7" s="54">
        <v>8</v>
      </c>
      <c r="C7" s="54" t="s">
        <v>738</v>
      </c>
      <c r="D7" s="54" t="s">
        <v>735</v>
      </c>
      <c r="E7" s="54" t="s">
        <v>953</v>
      </c>
      <c r="F7" s="54" t="s">
        <v>950</v>
      </c>
      <c r="G7" s="30" t="s">
        <v>428</v>
      </c>
    </row>
    <row r="8" spans="1:9" s="29" customFormat="1" ht="30.6" customHeight="1" x14ac:dyDescent="0.25">
      <c r="A8" s="54" t="s">
        <v>429</v>
      </c>
      <c r="B8" s="54">
        <v>7</v>
      </c>
      <c r="C8" s="54" t="s">
        <v>367</v>
      </c>
      <c r="D8" s="54" t="s">
        <v>739</v>
      </c>
      <c r="E8" s="54" t="s">
        <v>958</v>
      </c>
      <c r="F8" s="54" t="s">
        <v>959</v>
      </c>
      <c r="G8" s="30" t="s">
        <v>430</v>
      </c>
    </row>
    <row r="9" spans="1:9" s="29" customFormat="1" ht="30.6" customHeight="1" x14ac:dyDescent="0.25">
      <c r="A9" s="54" t="s">
        <v>402</v>
      </c>
      <c r="B9" s="54"/>
      <c r="C9" s="54" t="s">
        <v>401</v>
      </c>
      <c r="D9" s="54" t="s">
        <v>741</v>
      </c>
      <c r="E9" s="54" t="s">
        <v>962</v>
      </c>
      <c r="F9" s="54" t="s">
        <v>963</v>
      </c>
      <c r="G9" s="54" t="s">
        <v>964</v>
      </c>
    </row>
    <row r="10" spans="1:9" s="29" customFormat="1" ht="30.6" customHeight="1" x14ac:dyDescent="0.25">
      <c r="A10" s="54" t="s">
        <v>435</v>
      </c>
      <c r="B10" s="54">
        <v>11</v>
      </c>
      <c r="C10" s="54" t="s">
        <v>367</v>
      </c>
      <c r="D10" s="54" t="s">
        <v>742</v>
      </c>
      <c r="E10" s="54" t="s">
        <v>965</v>
      </c>
      <c r="F10" s="54" t="s">
        <v>950</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966</v>
      </c>
      <c r="F12" s="54" t="s">
        <v>967</v>
      </c>
      <c r="G12" s="30" t="s">
        <v>442</v>
      </c>
    </row>
    <row r="13" spans="1:9" s="29" customFormat="1" ht="30.6" customHeight="1" x14ac:dyDescent="0.25">
      <c r="A13" s="54" t="s">
        <v>380</v>
      </c>
      <c r="B13" s="54">
        <v>8</v>
      </c>
      <c r="C13" s="54" t="s">
        <v>738</v>
      </c>
      <c r="D13" s="54" t="s">
        <v>744</v>
      </c>
      <c r="E13" s="54" t="s">
        <v>968</v>
      </c>
      <c r="F13" s="54" t="s">
        <v>969</v>
      </c>
      <c r="G13" s="30" t="s">
        <v>445</v>
      </c>
    </row>
    <row r="14" spans="1:9" s="29" customFormat="1" ht="30.6" customHeight="1" x14ac:dyDescent="0.25">
      <c r="A14" s="54" t="s">
        <v>146</v>
      </c>
      <c r="B14" s="54">
        <v>10</v>
      </c>
      <c r="C14" s="54" t="s">
        <v>367</v>
      </c>
      <c r="D14" s="54" t="s">
        <v>745</v>
      </c>
      <c r="E14" s="54" t="s">
        <v>970</v>
      </c>
      <c r="F14" s="54" t="s">
        <v>971</v>
      </c>
      <c r="G14" s="30" t="s">
        <v>447</v>
      </c>
    </row>
    <row r="15" spans="1:9" s="29" customFormat="1" ht="30.6" customHeight="1" x14ac:dyDescent="0.25">
      <c r="A15" s="54" t="s">
        <v>403</v>
      </c>
      <c r="B15" s="54"/>
      <c r="C15" s="54" t="s">
        <v>401</v>
      </c>
      <c r="D15" s="54" t="s">
        <v>747</v>
      </c>
      <c r="E15" s="54" t="s">
        <v>972</v>
      </c>
      <c r="F15" s="54" t="s">
        <v>973</v>
      </c>
      <c r="G15" s="54" t="s">
        <v>974</v>
      </c>
    </row>
    <row r="16" spans="1:9" s="29" customFormat="1" ht="30.6" customHeight="1" x14ac:dyDescent="0.25">
      <c r="A16" s="54" t="s">
        <v>149</v>
      </c>
      <c r="B16" s="54">
        <v>12</v>
      </c>
      <c r="C16" s="54" t="s">
        <v>367</v>
      </c>
      <c r="D16" s="54" t="s">
        <v>748</v>
      </c>
      <c r="E16" s="54" t="s">
        <v>975</v>
      </c>
      <c r="F16" s="54" t="s">
        <v>967</v>
      </c>
      <c r="G16" s="30" t="s">
        <v>452</v>
      </c>
    </row>
    <row r="17" spans="1:9" s="29" customFormat="1" ht="30.6" customHeight="1" x14ac:dyDescent="0.25">
      <c r="A17" s="54" t="s">
        <v>150</v>
      </c>
      <c r="B17" s="54">
        <v>10</v>
      </c>
      <c r="C17" s="54" t="s">
        <v>354</v>
      </c>
      <c r="D17" s="54" t="s">
        <v>749</v>
      </c>
      <c r="E17" s="54" t="s">
        <v>976</v>
      </c>
      <c r="F17" s="54" t="s">
        <v>973</v>
      </c>
      <c r="G17" s="30" t="s">
        <v>453</v>
      </c>
    </row>
    <row r="18" spans="1:9" s="29" customFormat="1" ht="30.6" customHeight="1" x14ac:dyDescent="0.25">
      <c r="A18" s="54" t="s">
        <v>977</v>
      </c>
      <c r="B18" s="54">
        <v>8</v>
      </c>
      <c r="C18" s="54" t="s">
        <v>738</v>
      </c>
      <c r="D18" s="54" t="s">
        <v>751</v>
      </c>
      <c r="E18" s="54" t="s">
        <v>978</v>
      </c>
      <c r="F18" s="54" t="s">
        <v>973</v>
      </c>
      <c r="G18" s="30" t="s">
        <v>455</v>
      </c>
    </row>
    <row r="19" spans="1:9" s="29" customFormat="1" ht="30.6" customHeight="1" x14ac:dyDescent="0.25">
      <c r="A19" s="54" t="s">
        <v>333</v>
      </c>
      <c r="B19" s="54"/>
      <c r="C19" s="54" t="s">
        <v>405</v>
      </c>
      <c r="D19" s="54" t="s">
        <v>752</v>
      </c>
      <c r="E19" s="54" t="s">
        <v>979</v>
      </c>
      <c r="F19" s="54" t="s">
        <v>980</v>
      </c>
      <c r="G19" s="30" t="s">
        <v>456</v>
      </c>
    </row>
    <row r="20" spans="1:9" s="29" customFormat="1" ht="30.6" customHeight="1" x14ac:dyDescent="0.25">
      <c r="A20" s="54" t="s">
        <v>152</v>
      </c>
      <c r="B20" s="54">
        <v>10</v>
      </c>
      <c r="C20" s="54" t="s">
        <v>354</v>
      </c>
      <c r="D20" s="54" t="s">
        <v>752</v>
      </c>
      <c r="E20" s="54" t="s">
        <v>979</v>
      </c>
      <c r="F20" s="54" t="s">
        <v>980</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981</v>
      </c>
      <c r="B23" s="54">
        <v>7</v>
      </c>
      <c r="C23" s="54" t="s">
        <v>400</v>
      </c>
      <c r="D23" s="54" t="s">
        <v>753</v>
      </c>
      <c r="E23" s="54" t="s">
        <v>982</v>
      </c>
      <c r="F23" s="54" t="s">
        <v>983</v>
      </c>
      <c r="G23" s="30" t="s">
        <v>466</v>
      </c>
    </row>
    <row r="24" spans="1:9" s="29" customFormat="1" ht="30.6" customHeight="1" thickBot="1" x14ac:dyDescent="0.3">
      <c r="A24" s="54" t="s">
        <v>984</v>
      </c>
      <c r="B24" s="54">
        <v>10</v>
      </c>
      <c r="C24" s="54" t="s">
        <v>354</v>
      </c>
      <c r="D24" s="54" t="s">
        <v>755</v>
      </c>
      <c r="E24" s="54" t="s">
        <v>985</v>
      </c>
      <c r="F24" s="54" t="s">
        <v>983</v>
      </c>
      <c r="G24" s="30" t="s">
        <v>467</v>
      </c>
    </row>
    <row r="25" spans="1:9" s="29" customFormat="1" ht="30.6" customHeight="1" thickBot="1" x14ac:dyDescent="0.3">
      <c r="A25" s="54" t="s">
        <v>383</v>
      </c>
      <c r="B25" s="54"/>
      <c r="C25" s="54" t="s">
        <v>401</v>
      </c>
      <c r="D25" s="54" t="s">
        <v>756</v>
      </c>
      <c r="E25" s="54" t="s">
        <v>986</v>
      </c>
      <c r="F25" s="54" t="s">
        <v>973</v>
      </c>
      <c r="G25" s="69" t="s">
        <v>1357</v>
      </c>
      <c r="H25" s="67" t="s">
        <v>1351</v>
      </c>
      <c r="I25" s="68"/>
    </row>
    <row r="26" spans="1:9" s="29" customFormat="1" ht="30.6" customHeight="1" x14ac:dyDescent="0.25">
      <c r="A26" s="54" t="s">
        <v>368</v>
      </c>
      <c r="B26" s="54"/>
      <c r="C26" s="54" t="s">
        <v>401</v>
      </c>
      <c r="D26" s="54" t="s">
        <v>759</v>
      </c>
      <c r="E26" s="54" t="s">
        <v>988</v>
      </c>
      <c r="F26" s="54" t="s">
        <v>961</v>
      </c>
      <c r="G26" s="54" t="s">
        <v>989</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990</v>
      </c>
      <c r="F28" s="54" t="s">
        <v>991</v>
      </c>
      <c r="G28" s="30" t="s">
        <v>482</v>
      </c>
    </row>
    <row r="29" spans="1:9" s="29" customFormat="1" ht="30.6" customHeight="1" x14ac:dyDescent="0.25">
      <c r="A29" s="54" t="s">
        <v>88</v>
      </c>
      <c r="B29" s="54">
        <v>10</v>
      </c>
      <c r="C29" s="54" t="s">
        <v>367</v>
      </c>
      <c r="D29" s="54" t="s">
        <v>761</v>
      </c>
      <c r="E29" s="54" t="s">
        <v>992</v>
      </c>
      <c r="F29" s="54" t="s">
        <v>971</v>
      </c>
      <c r="G29" s="30" t="s">
        <v>484</v>
      </c>
    </row>
    <row r="30" spans="1:9" s="29" customFormat="1" ht="30.6" customHeight="1" x14ac:dyDescent="0.25">
      <c r="A30" s="54" t="s">
        <v>994</v>
      </c>
      <c r="B30" s="54"/>
      <c r="C30" s="54" t="s">
        <v>405</v>
      </c>
      <c r="D30" s="54" t="s">
        <v>761</v>
      </c>
      <c r="E30" s="54" t="s">
        <v>992</v>
      </c>
      <c r="F30" s="54" t="s">
        <v>971</v>
      </c>
      <c r="G30" s="54" t="s">
        <v>993</v>
      </c>
    </row>
    <row r="31" spans="1:9" s="29" customFormat="1" ht="30.6" customHeight="1" x14ac:dyDescent="0.25">
      <c r="A31" s="54" t="s">
        <v>101</v>
      </c>
      <c r="B31" s="54">
        <v>10</v>
      </c>
      <c r="C31" s="54" t="s">
        <v>367</v>
      </c>
      <c r="D31" s="54" t="s">
        <v>762</v>
      </c>
      <c r="E31" s="54" t="s">
        <v>995</v>
      </c>
      <c r="F31" s="54" t="s">
        <v>983</v>
      </c>
      <c r="G31" s="30" t="s">
        <v>485</v>
      </c>
    </row>
    <row r="32" spans="1:9" s="29" customFormat="1" ht="30.6" customHeight="1" x14ac:dyDescent="0.25">
      <c r="A32" s="54" t="s">
        <v>73</v>
      </c>
      <c r="B32" s="54">
        <v>8</v>
      </c>
      <c r="C32" s="54" t="s">
        <v>367</v>
      </c>
      <c r="D32" s="54" t="s">
        <v>763</v>
      </c>
      <c r="E32" s="54" t="s">
        <v>996</v>
      </c>
      <c r="F32" s="54" t="s">
        <v>950</v>
      </c>
      <c r="G32" s="30" t="s">
        <v>486</v>
      </c>
    </row>
    <row r="33" spans="1:9" s="29" customFormat="1" ht="30.6" customHeight="1" x14ac:dyDescent="0.25">
      <c r="A33" s="54" t="s">
        <v>120</v>
      </c>
      <c r="B33" s="54">
        <v>12</v>
      </c>
      <c r="C33" s="54" t="s">
        <v>354</v>
      </c>
      <c r="D33" s="54" t="s">
        <v>765</v>
      </c>
      <c r="E33" s="54" t="s">
        <v>997</v>
      </c>
      <c r="F33" s="54" t="s">
        <v>973</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999</v>
      </c>
      <c r="F36" s="54" t="s">
        <v>973</v>
      </c>
      <c r="G36" s="30" t="s">
        <v>496</v>
      </c>
    </row>
    <row r="37" spans="1:9" s="29" customFormat="1" ht="30.6" customHeight="1" x14ac:dyDescent="0.25">
      <c r="A37" s="54" t="s">
        <v>175</v>
      </c>
      <c r="B37" s="54">
        <v>9</v>
      </c>
      <c r="C37" s="54" t="s">
        <v>367</v>
      </c>
      <c r="D37" s="54" t="s">
        <v>771</v>
      </c>
      <c r="E37" s="57" t="s">
        <v>1000</v>
      </c>
      <c r="F37" s="54" t="s">
        <v>1001</v>
      </c>
      <c r="G37" s="30" t="s">
        <v>504</v>
      </c>
    </row>
    <row r="38" spans="1:9" s="29" customFormat="1" ht="30.6" customHeight="1" x14ac:dyDescent="0.25">
      <c r="A38" s="54" t="s">
        <v>55</v>
      </c>
      <c r="B38" s="54">
        <v>12</v>
      </c>
      <c r="C38" s="54" t="s">
        <v>737</v>
      </c>
      <c r="D38" s="54" t="s">
        <v>773</v>
      </c>
      <c r="E38" s="54" t="s">
        <v>1002</v>
      </c>
      <c r="F38" s="54" t="s">
        <v>973</v>
      </c>
      <c r="G38" s="30" t="s">
        <v>506</v>
      </c>
    </row>
    <row r="39" spans="1:9" s="29" customFormat="1" ht="30.6" customHeight="1" x14ac:dyDescent="0.25">
      <c r="A39" s="54" t="s">
        <v>409</v>
      </c>
      <c r="B39" s="54"/>
      <c r="C39" s="54" t="s">
        <v>405</v>
      </c>
      <c r="D39" s="54" t="s">
        <v>774</v>
      </c>
      <c r="E39" s="54" t="s">
        <v>1003</v>
      </c>
      <c r="F39" s="54" t="s">
        <v>1004</v>
      </c>
      <c r="G39" s="30" t="s">
        <v>408</v>
      </c>
    </row>
    <row r="40" spans="1:9" s="29" customFormat="1" ht="30.6" customHeight="1" x14ac:dyDescent="0.25">
      <c r="A40" s="54" t="s">
        <v>111</v>
      </c>
      <c r="B40" s="54">
        <v>8</v>
      </c>
      <c r="C40" s="54" t="s">
        <v>738</v>
      </c>
      <c r="D40" s="54" t="s">
        <v>774</v>
      </c>
      <c r="E40" s="54" t="s">
        <v>1003</v>
      </c>
      <c r="F40" s="54" t="s">
        <v>1004</v>
      </c>
      <c r="G40" s="30" t="s">
        <v>408</v>
      </c>
    </row>
    <row r="41" spans="1:9" s="29" customFormat="1" ht="30.6" customHeight="1" x14ac:dyDescent="0.25">
      <c r="A41" s="54" t="s">
        <v>25</v>
      </c>
      <c r="B41" s="57">
        <v>12</v>
      </c>
      <c r="C41" s="54" t="s">
        <v>737</v>
      </c>
      <c r="D41" s="54" t="s">
        <v>775</v>
      </c>
      <c r="E41" s="54" t="s">
        <v>1005</v>
      </c>
      <c r="F41" s="54" t="s">
        <v>967</v>
      </c>
      <c r="G41" s="30" t="s">
        <v>512</v>
      </c>
    </row>
    <row r="42" spans="1:9" s="29" customFormat="1" ht="30.6" customHeight="1" x14ac:dyDescent="0.25">
      <c r="A42" s="54" t="s">
        <v>1006</v>
      </c>
      <c r="B42" s="54"/>
      <c r="C42" s="54" t="s">
        <v>401</v>
      </c>
      <c r="D42" s="54" t="s">
        <v>778</v>
      </c>
      <c r="E42" s="54" t="s">
        <v>1007</v>
      </c>
      <c r="F42" s="54" t="s">
        <v>973</v>
      </c>
      <c r="G42" s="54" t="s">
        <v>1008</v>
      </c>
    </row>
    <row r="43" spans="1:9" s="29" customFormat="1" ht="30.6" customHeight="1" x14ac:dyDescent="0.25">
      <c r="A43" s="54" t="s">
        <v>332</v>
      </c>
      <c r="B43" s="54">
        <v>7</v>
      </c>
      <c r="C43" s="54" t="s">
        <v>400</v>
      </c>
      <c r="D43" s="54" t="s">
        <v>779</v>
      </c>
      <c r="E43" s="54" t="s">
        <v>1009</v>
      </c>
      <c r="F43" s="54" t="s">
        <v>973</v>
      </c>
      <c r="G43" s="30" t="s">
        <v>513</v>
      </c>
    </row>
    <row r="44" spans="1:9" s="29" customFormat="1" ht="30.6" customHeight="1" x14ac:dyDescent="0.25">
      <c r="A44" s="54" t="s">
        <v>69</v>
      </c>
      <c r="B44" s="54">
        <v>9</v>
      </c>
      <c r="C44" s="54" t="s">
        <v>367</v>
      </c>
      <c r="D44" s="54" t="s">
        <v>780</v>
      </c>
      <c r="E44" s="54" t="s">
        <v>1010</v>
      </c>
      <c r="F44" s="54" t="s">
        <v>991</v>
      </c>
      <c r="G44" s="30" t="s">
        <v>521</v>
      </c>
    </row>
    <row r="45" spans="1:9" s="29" customFormat="1" ht="30.6" customHeight="1" x14ac:dyDescent="0.25">
      <c r="A45" s="54" t="s">
        <v>85</v>
      </c>
      <c r="B45" s="54">
        <v>10</v>
      </c>
      <c r="C45" s="54" t="s">
        <v>367</v>
      </c>
      <c r="D45" s="54" t="s">
        <v>781</v>
      </c>
      <c r="E45" s="54" t="s">
        <v>1011</v>
      </c>
      <c r="F45" s="54" t="s">
        <v>950</v>
      </c>
      <c r="G45" s="30" t="s">
        <v>522</v>
      </c>
    </row>
    <row r="46" spans="1:9" s="29" customFormat="1" ht="30.6" customHeight="1" x14ac:dyDescent="0.25">
      <c r="A46" s="54" t="s">
        <v>84</v>
      </c>
      <c r="B46" s="54">
        <v>8</v>
      </c>
      <c r="C46" s="54" t="s">
        <v>367</v>
      </c>
      <c r="D46" s="54" t="s">
        <v>781</v>
      </c>
      <c r="E46" s="54" t="s">
        <v>1011</v>
      </c>
      <c r="F46" s="54" t="s">
        <v>950</v>
      </c>
      <c r="G46" s="30" t="s">
        <v>522</v>
      </c>
    </row>
    <row r="47" spans="1:9" s="29" customFormat="1" ht="30.6" customHeight="1" x14ac:dyDescent="0.25">
      <c r="A47" s="54" t="s">
        <v>364</v>
      </c>
      <c r="B47" s="54"/>
      <c r="C47" s="54" t="s">
        <v>367</v>
      </c>
      <c r="D47" s="54" t="s">
        <v>783</v>
      </c>
      <c r="E47" s="54" t="s">
        <v>1012</v>
      </c>
      <c r="F47" s="54" t="s">
        <v>950</v>
      </c>
      <c r="G47" s="54" t="s">
        <v>1013</v>
      </c>
    </row>
    <row r="48" spans="1:9" s="29" customFormat="1" ht="30.6" customHeight="1" x14ac:dyDescent="0.25">
      <c r="A48" s="54" t="s">
        <v>1014</v>
      </c>
      <c r="B48" s="54"/>
      <c r="C48" s="54" t="s">
        <v>367</v>
      </c>
      <c r="D48" s="54" t="s">
        <v>784</v>
      </c>
      <c r="E48" s="54" t="s">
        <v>1015</v>
      </c>
      <c r="F48" s="54" t="s">
        <v>1016</v>
      </c>
      <c r="G48" s="54" t="s">
        <v>1017</v>
      </c>
    </row>
    <row r="49" spans="1:9" s="29" customFormat="1" ht="30.6" customHeight="1" x14ac:dyDescent="0.25">
      <c r="A49" s="54" t="s">
        <v>184</v>
      </c>
      <c r="B49" s="54">
        <v>7</v>
      </c>
      <c r="C49" s="54" t="s">
        <v>406</v>
      </c>
      <c r="D49" s="54" t="s">
        <v>785</v>
      </c>
      <c r="E49" s="54" t="s">
        <v>1018</v>
      </c>
      <c r="F49" s="54" t="s">
        <v>967</v>
      </c>
      <c r="G49" s="30" t="s">
        <v>524</v>
      </c>
    </row>
    <row r="50" spans="1:9" s="29" customFormat="1" ht="30.6" customHeight="1" x14ac:dyDescent="0.25">
      <c r="A50" s="54" t="s">
        <v>76</v>
      </c>
      <c r="B50" s="54">
        <v>10</v>
      </c>
      <c r="C50" s="54" t="s">
        <v>367</v>
      </c>
      <c r="D50" s="54" t="s">
        <v>786</v>
      </c>
      <c r="E50" s="54" t="s">
        <v>1019</v>
      </c>
      <c r="F50" s="54" t="s">
        <v>1001</v>
      </c>
      <c r="G50" s="30" t="s">
        <v>527</v>
      </c>
    </row>
    <row r="51" spans="1:9" s="29" customFormat="1" ht="30.6" customHeight="1" x14ac:dyDescent="0.25">
      <c r="A51" s="54" t="s">
        <v>187</v>
      </c>
      <c r="B51" s="54">
        <v>7</v>
      </c>
      <c r="C51" s="54" t="s">
        <v>406</v>
      </c>
      <c r="D51" s="54" t="s">
        <v>788</v>
      </c>
      <c r="E51" s="54" t="s">
        <v>1020</v>
      </c>
      <c r="F51" s="54" t="s">
        <v>969</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1021</v>
      </c>
      <c r="F53" s="54" t="s">
        <v>967</v>
      </c>
      <c r="G53" s="30" t="s">
        <v>541</v>
      </c>
    </row>
    <row r="54" spans="1:9" s="29" customFormat="1" ht="30.6" customHeight="1" x14ac:dyDescent="0.25">
      <c r="A54" s="54" t="s">
        <v>1022</v>
      </c>
      <c r="B54" s="54">
        <v>11</v>
      </c>
      <c r="C54" s="54" t="s">
        <v>354</v>
      </c>
      <c r="D54" s="54" t="s">
        <v>790</v>
      </c>
      <c r="E54" s="54" t="s">
        <v>1023</v>
      </c>
      <c r="F54" s="54" t="s">
        <v>991</v>
      </c>
      <c r="G54" s="30" t="s">
        <v>547</v>
      </c>
    </row>
    <row r="55" spans="1:9" s="29" customFormat="1" ht="30.6" customHeight="1" x14ac:dyDescent="0.25">
      <c r="A55" s="54" t="s">
        <v>1024</v>
      </c>
      <c r="B55" s="54">
        <v>8</v>
      </c>
      <c r="C55" s="54" t="s">
        <v>738</v>
      </c>
      <c r="D55" s="54" t="s">
        <v>791</v>
      </c>
      <c r="E55" s="54" t="s">
        <v>1025</v>
      </c>
      <c r="F55" s="54" t="s">
        <v>969</v>
      </c>
      <c r="G55" s="58" t="s">
        <v>551</v>
      </c>
    </row>
    <row r="56" spans="1:9" s="29" customFormat="1" ht="30.6" customHeight="1" x14ac:dyDescent="0.25">
      <c r="A56" s="54" t="s">
        <v>107</v>
      </c>
      <c r="B56" s="54">
        <v>12</v>
      </c>
      <c r="C56" s="54" t="s">
        <v>356</v>
      </c>
      <c r="D56" s="54" t="s">
        <v>793</v>
      </c>
      <c r="E56" s="54" t="s">
        <v>1026</v>
      </c>
      <c r="F56" s="54" t="s">
        <v>1027</v>
      </c>
      <c r="G56" s="30" t="s">
        <v>553</v>
      </c>
    </row>
    <row r="57" spans="1:9" s="29" customFormat="1" ht="30.6" customHeight="1" x14ac:dyDescent="0.25">
      <c r="A57" s="54" t="s">
        <v>106</v>
      </c>
      <c r="B57" s="54">
        <v>10</v>
      </c>
      <c r="C57" s="54" t="s">
        <v>367</v>
      </c>
      <c r="D57" s="54" t="s">
        <v>793</v>
      </c>
      <c r="E57" s="54" t="s">
        <v>1026</v>
      </c>
      <c r="F57" s="54" t="s">
        <v>1027</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1030</v>
      </c>
      <c r="F59" s="54" t="s">
        <v>983</v>
      </c>
      <c r="G59" s="30" t="s">
        <v>411</v>
      </c>
    </row>
    <row r="60" spans="1:9" s="29" customFormat="1" ht="30.6" customHeight="1" x14ac:dyDescent="0.25">
      <c r="A60" s="54" t="s">
        <v>123</v>
      </c>
      <c r="B60" s="54">
        <v>10</v>
      </c>
      <c r="C60" s="54" t="s">
        <v>367</v>
      </c>
      <c r="D60" s="54" t="s">
        <v>798</v>
      </c>
      <c r="E60" s="54" t="s">
        <v>1030</v>
      </c>
      <c r="F60" s="54" t="s">
        <v>983</v>
      </c>
      <c r="G60" s="30" t="s">
        <v>411</v>
      </c>
    </row>
    <row r="61" spans="1:9" s="29" customFormat="1" ht="30.6" customHeight="1" x14ac:dyDescent="0.25">
      <c r="A61" s="54" t="s">
        <v>412</v>
      </c>
      <c r="B61" s="54"/>
      <c r="C61" s="54" t="s">
        <v>405</v>
      </c>
      <c r="D61" s="54" t="s">
        <v>800</v>
      </c>
      <c r="E61" s="54" t="s">
        <v>1031</v>
      </c>
      <c r="F61" s="54" t="s">
        <v>1032</v>
      </c>
      <c r="G61" s="54" t="s">
        <v>1033</v>
      </c>
    </row>
    <row r="62" spans="1:9" s="29" customFormat="1" ht="30.6" customHeight="1" x14ac:dyDescent="0.25">
      <c r="A62" s="54" t="s">
        <v>331</v>
      </c>
      <c r="B62" s="54">
        <v>10</v>
      </c>
      <c r="C62" s="54" t="s">
        <v>367</v>
      </c>
      <c r="D62" s="54" t="s">
        <v>802</v>
      </c>
      <c r="E62" s="54" t="s">
        <v>1034</v>
      </c>
      <c r="F62" s="54" t="s">
        <v>967</v>
      </c>
      <c r="G62" s="30" t="s">
        <v>558</v>
      </c>
    </row>
    <row r="63" spans="1:9" s="29" customFormat="1" ht="30.6" customHeight="1" x14ac:dyDescent="0.25">
      <c r="A63" s="54" t="s">
        <v>110</v>
      </c>
      <c r="B63" s="54">
        <v>10</v>
      </c>
      <c r="C63" s="54" t="s">
        <v>354</v>
      </c>
      <c r="D63" s="54" t="s">
        <v>803</v>
      </c>
      <c r="E63" s="54" t="s">
        <v>1035</v>
      </c>
      <c r="F63" s="54" t="s">
        <v>961</v>
      </c>
      <c r="G63" s="30" t="s">
        <v>560</v>
      </c>
    </row>
    <row r="64" spans="1:9" s="29" customFormat="1" ht="30.6" customHeight="1" x14ac:dyDescent="0.25">
      <c r="A64" s="54" t="s">
        <v>112</v>
      </c>
      <c r="B64" s="54">
        <v>9</v>
      </c>
      <c r="C64" s="54" t="s">
        <v>354</v>
      </c>
      <c r="D64" s="54" t="s">
        <v>804</v>
      </c>
      <c r="E64" s="54" t="s">
        <v>1036</v>
      </c>
      <c r="F64" s="54" t="s">
        <v>961</v>
      </c>
      <c r="G64" s="30" t="s">
        <v>561</v>
      </c>
    </row>
    <row r="65" spans="1:9" s="29" customFormat="1" ht="30.6" customHeight="1" x14ac:dyDescent="0.25">
      <c r="A65" s="54" t="s">
        <v>198</v>
      </c>
      <c r="B65" s="54">
        <v>9</v>
      </c>
      <c r="C65" s="54" t="s">
        <v>354</v>
      </c>
      <c r="D65" s="54" t="s">
        <v>805</v>
      </c>
      <c r="E65" s="54" t="s">
        <v>1037</v>
      </c>
      <c r="F65" s="54" t="s">
        <v>973</v>
      </c>
      <c r="G65" s="30" t="s">
        <v>565</v>
      </c>
    </row>
    <row r="66" spans="1:9" s="29" customFormat="1" ht="30.6" customHeight="1" x14ac:dyDescent="0.25">
      <c r="A66" s="54" t="s">
        <v>67</v>
      </c>
      <c r="B66" s="54">
        <v>7</v>
      </c>
      <c r="C66" s="54" t="s">
        <v>406</v>
      </c>
      <c r="D66" s="54" t="s">
        <v>806</v>
      </c>
      <c r="E66" s="54" t="s">
        <v>1038</v>
      </c>
      <c r="F66" s="54" t="s">
        <v>961</v>
      </c>
      <c r="G66" s="58" t="s">
        <v>566</v>
      </c>
    </row>
    <row r="67" spans="1:9" s="29" customFormat="1" ht="30.6" customHeight="1" x14ac:dyDescent="0.25">
      <c r="A67" s="54" t="s">
        <v>13</v>
      </c>
      <c r="B67" s="54">
        <v>10</v>
      </c>
      <c r="C67" s="54" t="s">
        <v>367</v>
      </c>
      <c r="D67" s="54" t="s">
        <v>806</v>
      </c>
      <c r="E67" s="54" t="s">
        <v>1038</v>
      </c>
      <c r="F67" s="54" t="s">
        <v>961</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1039</v>
      </c>
      <c r="F70" s="54" t="s">
        <v>963</v>
      </c>
      <c r="G70" s="54" t="s">
        <v>1040</v>
      </c>
    </row>
    <row r="71" spans="1:9" s="29" customFormat="1" ht="30.6" customHeight="1" x14ac:dyDescent="0.25">
      <c r="A71" s="54" t="s">
        <v>89</v>
      </c>
      <c r="B71" s="54">
        <v>10</v>
      </c>
      <c r="C71" s="54" t="s">
        <v>367</v>
      </c>
      <c r="D71" s="54" t="s">
        <v>809</v>
      </c>
      <c r="E71" s="54" t="s">
        <v>1041</v>
      </c>
      <c r="F71" s="54" t="s">
        <v>971</v>
      </c>
      <c r="G71" s="30" t="s">
        <v>570</v>
      </c>
    </row>
    <row r="72" spans="1:9" s="29" customFormat="1" ht="30.6" customHeight="1" x14ac:dyDescent="0.25">
      <c r="A72" s="54" t="s">
        <v>571</v>
      </c>
      <c r="B72" s="54">
        <v>10</v>
      </c>
      <c r="C72" s="54" t="s">
        <v>367</v>
      </c>
      <c r="D72" s="54" t="s">
        <v>810</v>
      </c>
      <c r="E72" s="54" t="s">
        <v>1042</v>
      </c>
      <c r="F72" s="54" t="s">
        <v>980</v>
      </c>
      <c r="G72" s="30" t="s">
        <v>573</v>
      </c>
    </row>
    <row r="73" spans="1:9" s="29" customFormat="1" ht="30.6" customHeight="1" x14ac:dyDescent="0.25">
      <c r="A73" s="54" t="s">
        <v>205</v>
      </c>
      <c r="B73" s="54">
        <v>7</v>
      </c>
      <c r="C73" s="54" t="s">
        <v>406</v>
      </c>
      <c r="D73" s="54" t="s">
        <v>810</v>
      </c>
      <c r="E73" s="54" t="s">
        <v>1042</v>
      </c>
      <c r="F73" s="54" t="s">
        <v>980</v>
      </c>
      <c r="G73" s="30" t="s">
        <v>573</v>
      </c>
    </row>
    <row r="74" spans="1:9" s="29" customFormat="1" ht="30.6" customHeight="1" x14ac:dyDescent="0.25">
      <c r="A74" s="54" t="s">
        <v>574</v>
      </c>
      <c r="B74" s="54">
        <v>7</v>
      </c>
      <c r="C74" s="54" t="s">
        <v>367</v>
      </c>
      <c r="D74" s="54" t="s">
        <v>811</v>
      </c>
      <c r="E74" s="54" t="s">
        <v>1043</v>
      </c>
      <c r="F74" s="54" t="s">
        <v>961</v>
      </c>
      <c r="G74" s="30" t="s">
        <v>575</v>
      </c>
    </row>
    <row r="75" spans="1:9" s="29" customFormat="1" ht="30.6" customHeight="1" x14ac:dyDescent="0.25">
      <c r="A75" s="54" t="s">
        <v>576</v>
      </c>
      <c r="B75" s="54">
        <v>7</v>
      </c>
      <c r="C75" s="54" t="s">
        <v>367</v>
      </c>
      <c r="D75" s="54" t="s">
        <v>811</v>
      </c>
      <c r="E75" s="54" t="s">
        <v>1043</v>
      </c>
      <c r="F75" s="54" t="s">
        <v>961</v>
      </c>
      <c r="G75" s="30" t="s">
        <v>575</v>
      </c>
    </row>
    <row r="76" spans="1:9" s="29" customFormat="1" ht="30.6" customHeight="1" x14ac:dyDescent="0.25">
      <c r="A76" s="54" t="s">
        <v>251</v>
      </c>
      <c r="B76" s="54">
        <v>11</v>
      </c>
      <c r="C76" s="54" t="s">
        <v>367</v>
      </c>
      <c r="D76" s="54" t="s">
        <v>812</v>
      </c>
      <c r="E76" s="54" t="s">
        <v>1044</v>
      </c>
      <c r="F76" s="54" t="s">
        <v>967</v>
      </c>
      <c r="G76" s="30" t="s">
        <v>578</v>
      </c>
    </row>
    <row r="77" spans="1:9" s="29" customFormat="1" ht="30.6" customHeight="1" x14ac:dyDescent="0.25">
      <c r="A77" s="54" t="s">
        <v>210</v>
      </c>
      <c r="B77" s="54">
        <v>7</v>
      </c>
      <c r="C77" s="54" t="s">
        <v>406</v>
      </c>
      <c r="D77" s="54" t="s">
        <v>813</v>
      </c>
      <c r="E77" s="54" t="s">
        <v>1045</v>
      </c>
      <c r="F77" s="54" t="s">
        <v>950</v>
      </c>
      <c r="G77" s="30" t="s">
        <v>579</v>
      </c>
    </row>
    <row r="78" spans="1:9" s="29" customFormat="1" ht="30.6" customHeight="1" x14ac:dyDescent="0.25">
      <c r="A78" s="54" t="s">
        <v>365</v>
      </c>
      <c r="B78" s="54">
        <v>10</v>
      </c>
      <c r="C78" s="54" t="s">
        <v>367</v>
      </c>
      <c r="D78" s="57" t="s">
        <v>814</v>
      </c>
      <c r="E78" s="57" t="s">
        <v>1046</v>
      </c>
      <c r="F78" s="54" t="s">
        <v>971</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1047</v>
      </c>
      <c r="B80" s="54">
        <v>11</v>
      </c>
      <c r="C80" s="54" t="s">
        <v>367</v>
      </c>
      <c r="D80" s="54" t="s">
        <v>815</v>
      </c>
      <c r="E80" s="54" t="s">
        <v>1048</v>
      </c>
      <c r="F80" s="54" t="s">
        <v>1049</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1050</v>
      </c>
      <c r="F82" s="54" t="s">
        <v>991</v>
      </c>
      <c r="G82" s="30" t="s">
        <v>594</v>
      </c>
    </row>
    <row r="83" spans="1:9" s="29" customFormat="1" ht="30.6" customHeight="1" x14ac:dyDescent="0.25">
      <c r="A83" s="54" t="s">
        <v>595</v>
      </c>
      <c r="B83" s="54">
        <v>7</v>
      </c>
      <c r="C83" s="54" t="s">
        <v>406</v>
      </c>
      <c r="D83" s="54" t="s">
        <v>817</v>
      </c>
      <c r="E83" s="54" t="s">
        <v>1051</v>
      </c>
      <c r="F83" s="54" t="s">
        <v>973</v>
      </c>
      <c r="G83" s="30" t="s">
        <v>597</v>
      </c>
    </row>
    <row r="84" spans="1:9" s="29" customFormat="1" ht="30.6" customHeight="1" x14ac:dyDescent="0.25">
      <c r="A84" s="54" t="s">
        <v>219</v>
      </c>
      <c r="B84" s="54">
        <v>12</v>
      </c>
      <c r="C84" s="54" t="s">
        <v>367</v>
      </c>
      <c r="D84" s="54" t="s">
        <v>818</v>
      </c>
      <c r="E84" s="54" t="s">
        <v>1052</v>
      </c>
      <c r="F84" s="54" t="s">
        <v>983</v>
      </c>
      <c r="G84" s="30" t="s">
        <v>604</v>
      </c>
    </row>
    <row r="85" spans="1:9" s="29" customFormat="1" ht="30.6" customHeight="1" x14ac:dyDescent="0.25">
      <c r="A85" s="54" t="s">
        <v>413</v>
      </c>
      <c r="B85" s="54"/>
      <c r="C85" s="54" t="s">
        <v>367</v>
      </c>
      <c r="D85" s="54" t="s">
        <v>819</v>
      </c>
      <c r="E85" s="54" t="s">
        <v>1053</v>
      </c>
      <c r="F85" s="54" t="s">
        <v>1054</v>
      </c>
      <c r="G85" s="54" t="s">
        <v>1055</v>
      </c>
    </row>
    <row r="86" spans="1:9" s="29" customFormat="1" ht="30.6" customHeight="1" x14ac:dyDescent="0.25">
      <c r="A86" s="54" t="s">
        <v>31</v>
      </c>
      <c r="B86" s="54">
        <v>12</v>
      </c>
      <c r="C86" s="54" t="s">
        <v>354</v>
      </c>
      <c r="D86" s="54" t="s">
        <v>820</v>
      </c>
      <c r="E86" s="54" t="s">
        <v>1056</v>
      </c>
      <c r="F86" s="54" t="s">
        <v>950</v>
      </c>
      <c r="G86" s="30" t="s">
        <v>607</v>
      </c>
    </row>
    <row r="87" spans="1:9" s="29" customFormat="1" ht="30.6" customHeight="1" x14ac:dyDescent="0.25">
      <c r="A87" s="54" t="s">
        <v>34</v>
      </c>
      <c r="B87" s="54">
        <v>9</v>
      </c>
      <c r="C87" s="54" t="s">
        <v>354</v>
      </c>
      <c r="D87" s="54" t="s">
        <v>820</v>
      </c>
      <c r="E87" s="54" t="s">
        <v>1056</v>
      </c>
      <c r="F87" s="54" t="s">
        <v>950</v>
      </c>
      <c r="G87" s="30" t="s">
        <v>607</v>
      </c>
    </row>
    <row r="88" spans="1:9" s="29" customFormat="1" ht="30.6" customHeight="1" x14ac:dyDescent="0.25">
      <c r="A88" s="54" t="s">
        <v>103</v>
      </c>
      <c r="B88" s="54">
        <v>10</v>
      </c>
      <c r="C88" s="54" t="s">
        <v>367</v>
      </c>
      <c r="D88" s="54" t="s">
        <v>822</v>
      </c>
      <c r="E88" s="54" t="s">
        <v>1057</v>
      </c>
      <c r="F88" s="54" t="s">
        <v>969</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1059</v>
      </c>
      <c r="B90" s="54"/>
      <c r="C90" s="54" t="s">
        <v>405</v>
      </c>
      <c r="D90" s="54" t="s">
        <v>826</v>
      </c>
      <c r="E90" s="54" t="s">
        <v>1060</v>
      </c>
      <c r="F90" s="54" t="s">
        <v>1061</v>
      </c>
      <c r="G90" s="54" t="s">
        <v>1062</v>
      </c>
    </row>
    <row r="91" spans="1:9" s="29" customFormat="1" ht="30.6" customHeight="1" x14ac:dyDescent="0.25">
      <c r="A91" s="54" t="s">
        <v>1063</v>
      </c>
      <c r="B91" s="54"/>
      <c r="C91" s="54" t="s">
        <v>405</v>
      </c>
      <c r="D91" s="54" t="s">
        <v>827</v>
      </c>
      <c r="E91" s="54" t="s">
        <v>1064</v>
      </c>
      <c r="F91" s="54" t="s">
        <v>991</v>
      </c>
      <c r="G91" s="30" t="s">
        <v>620</v>
      </c>
    </row>
    <row r="92" spans="1:9" s="29" customFormat="1" ht="30.6" customHeight="1" x14ac:dyDescent="0.25">
      <c r="A92" s="57" t="s">
        <v>618</v>
      </c>
      <c r="B92" s="54"/>
      <c r="C92" s="54" t="s">
        <v>738</v>
      </c>
      <c r="D92" s="54" t="s">
        <v>827</v>
      </c>
      <c r="E92" s="54" t="s">
        <v>1064</v>
      </c>
      <c r="F92" s="54" t="s">
        <v>991</v>
      </c>
    </row>
    <row r="93" spans="1:9" s="29" customFormat="1" ht="30.6" customHeight="1" x14ac:dyDescent="0.25">
      <c r="A93" s="54" t="s">
        <v>105</v>
      </c>
      <c r="B93" s="54">
        <v>11</v>
      </c>
      <c r="C93" s="54" t="s">
        <v>367</v>
      </c>
      <c r="D93" s="54" t="s">
        <v>829</v>
      </c>
      <c r="E93" s="54" t="s">
        <v>1065</v>
      </c>
      <c r="F93" s="54" t="s">
        <v>1066</v>
      </c>
      <c r="G93" s="30" t="s">
        <v>621</v>
      </c>
    </row>
    <row r="94" spans="1:9" s="29" customFormat="1" ht="30.6" customHeight="1" x14ac:dyDescent="0.25">
      <c r="A94" s="54" t="s">
        <v>104</v>
      </c>
      <c r="B94" s="54">
        <v>8</v>
      </c>
      <c r="C94" s="54" t="s">
        <v>738</v>
      </c>
      <c r="D94" s="54" t="s">
        <v>830</v>
      </c>
      <c r="E94" s="54" t="s">
        <v>1067</v>
      </c>
      <c r="F94" s="54" t="s">
        <v>961</v>
      </c>
      <c r="G94" s="30" t="s">
        <v>622</v>
      </c>
    </row>
    <row r="95" spans="1:9" s="29" customFormat="1" ht="30.6" customHeight="1" x14ac:dyDescent="0.25">
      <c r="A95" s="54" t="s">
        <v>77</v>
      </c>
      <c r="B95" s="54">
        <v>11</v>
      </c>
      <c r="C95" s="54" t="s">
        <v>354</v>
      </c>
      <c r="D95" s="54" t="s">
        <v>831</v>
      </c>
      <c r="E95" s="54" t="s">
        <v>1068</v>
      </c>
      <c r="F95" s="54" t="s">
        <v>1069</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833</v>
      </c>
      <c r="E100" s="54" t="s">
        <v>1072</v>
      </c>
      <c r="F100" s="54" t="s">
        <v>991</v>
      </c>
      <c r="G100" s="30" t="s">
        <v>641</v>
      </c>
    </row>
    <row r="101" spans="1:12" s="29" customFormat="1" ht="30.6" customHeight="1" x14ac:dyDescent="0.25">
      <c r="A101" s="29" t="s">
        <v>1560</v>
      </c>
      <c r="B101" s="54"/>
      <c r="C101" s="54"/>
      <c r="D101" s="54"/>
      <c r="E101" s="57" t="s">
        <v>1466</v>
      </c>
      <c r="F101" s="57" t="s">
        <v>1561</v>
      </c>
      <c r="G101" s="58" t="s">
        <v>1563</v>
      </c>
    </row>
    <row r="102" spans="1:12" s="29" customFormat="1" ht="30.6" customHeight="1" x14ac:dyDescent="0.25">
      <c r="A102" s="54" t="s">
        <v>74</v>
      </c>
      <c r="B102" s="54">
        <v>10</v>
      </c>
      <c r="C102" s="54" t="s">
        <v>354</v>
      </c>
      <c r="D102" s="54" t="s">
        <v>835</v>
      </c>
      <c r="E102" s="54" t="s">
        <v>1073</v>
      </c>
      <c r="F102" s="54" t="s">
        <v>950</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836</v>
      </c>
      <c r="E104" s="54" t="s">
        <v>1074</v>
      </c>
      <c r="F104" s="54" t="s">
        <v>963</v>
      </c>
      <c r="G104" s="54" t="s">
        <v>1075</v>
      </c>
      <c r="L104" s="108" t="s">
        <v>1375</v>
      </c>
    </row>
    <row r="105" spans="1:12" s="29" customFormat="1" ht="30.6" customHeight="1" x14ac:dyDescent="0.25">
      <c r="A105" s="54" t="s">
        <v>1076</v>
      </c>
      <c r="B105" s="54"/>
      <c r="C105" s="54" t="s">
        <v>405</v>
      </c>
      <c r="D105" s="54" t="s">
        <v>838</v>
      </c>
      <c r="E105" s="54" t="s">
        <v>1077</v>
      </c>
      <c r="F105" s="54" t="s">
        <v>983</v>
      </c>
      <c r="G105" s="54" t="s">
        <v>1078</v>
      </c>
    </row>
    <row r="106" spans="1:12" s="29" customFormat="1" ht="30.6" customHeight="1" x14ac:dyDescent="0.25">
      <c r="A106" s="54" t="s">
        <v>118</v>
      </c>
      <c r="B106" s="54">
        <v>10</v>
      </c>
      <c r="C106" s="54" t="s">
        <v>354</v>
      </c>
      <c r="D106" s="54" t="s">
        <v>839</v>
      </c>
      <c r="E106" s="54" t="s">
        <v>1079</v>
      </c>
      <c r="F106" s="54" t="s">
        <v>950</v>
      </c>
      <c r="G106" s="30" t="s">
        <v>653</v>
      </c>
    </row>
    <row r="107" spans="1:12" s="29" customFormat="1" ht="30.6" customHeight="1" x14ac:dyDescent="0.25">
      <c r="A107" s="54" t="s">
        <v>81</v>
      </c>
      <c r="B107" s="54">
        <v>12</v>
      </c>
      <c r="C107" s="54" t="s">
        <v>737</v>
      </c>
      <c r="D107" s="54" t="s">
        <v>841</v>
      </c>
      <c r="E107" s="54" t="s">
        <v>1080</v>
      </c>
      <c r="F107" s="54" t="s">
        <v>961</v>
      </c>
      <c r="G107" s="30" t="s">
        <v>654</v>
      </c>
    </row>
    <row r="108" spans="1:12" ht="30.6" customHeight="1" x14ac:dyDescent="0.25">
      <c r="A108" s="54" t="s">
        <v>82</v>
      </c>
      <c r="B108" s="54">
        <v>10</v>
      </c>
      <c r="C108" s="54" t="s">
        <v>354</v>
      </c>
      <c r="D108" s="54" t="s">
        <v>841</v>
      </c>
      <c r="E108" s="54" t="s">
        <v>1080</v>
      </c>
      <c r="F108" s="54" t="s">
        <v>961</v>
      </c>
      <c r="G108" s="30" t="s">
        <v>654</v>
      </c>
    </row>
    <row r="109" spans="1:12" ht="30.6" customHeight="1" x14ac:dyDescent="0.25">
      <c r="A109" s="54" t="s">
        <v>655</v>
      </c>
      <c r="B109" s="54">
        <v>12</v>
      </c>
      <c r="C109" s="54" t="s">
        <v>354</v>
      </c>
      <c r="D109" s="54" t="s">
        <v>843</v>
      </c>
      <c r="E109" s="54" t="s">
        <v>1081</v>
      </c>
      <c r="F109" s="54" t="s">
        <v>1027</v>
      </c>
      <c r="G109" s="30" t="s">
        <v>657</v>
      </c>
    </row>
    <row r="110" spans="1:12" ht="30.6" customHeight="1" x14ac:dyDescent="0.25">
      <c r="A110" s="54" t="s">
        <v>230</v>
      </c>
      <c r="B110" s="54">
        <v>12</v>
      </c>
      <c r="C110" s="54" t="s">
        <v>367</v>
      </c>
      <c r="D110" s="54" t="s">
        <v>844</v>
      </c>
      <c r="E110" s="54" t="s">
        <v>1082</v>
      </c>
      <c r="F110" s="54" t="s">
        <v>961</v>
      </c>
      <c r="G110" s="54" t="s">
        <v>1083</v>
      </c>
    </row>
    <row r="111" spans="1:12" ht="30.6" customHeight="1" x14ac:dyDescent="0.25">
      <c r="A111" s="54" t="s">
        <v>415</v>
      </c>
      <c r="B111" s="54"/>
      <c r="C111" s="54" t="s">
        <v>367</v>
      </c>
      <c r="D111" s="54" t="s">
        <v>846</v>
      </c>
      <c r="E111" s="54" t="s">
        <v>1084</v>
      </c>
      <c r="F111" s="54" t="s">
        <v>1085</v>
      </c>
      <c r="G111" s="54" t="s">
        <v>1086</v>
      </c>
    </row>
    <row r="112" spans="1:12" ht="30.6" customHeight="1" x14ac:dyDescent="0.25">
      <c r="A112" s="54" t="s">
        <v>416</v>
      </c>
      <c r="B112" s="54"/>
      <c r="C112" s="54" t="s">
        <v>738</v>
      </c>
      <c r="D112" s="54" t="s">
        <v>846</v>
      </c>
      <c r="E112" s="54" t="s">
        <v>1084</v>
      </c>
      <c r="F112" s="54" t="s">
        <v>1085</v>
      </c>
      <c r="G112" s="54" t="s">
        <v>1086</v>
      </c>
    </row>
    <row r="113" spans="1:9" ht="30.6" customHeight="1" x14ac:dyDescent="0.25">
      <c r="A113" s="54" t="s">
        <v>83</v>
      </c>
      <c r="B113" s="54">
        <v>7</v>
      </c>
      <c r="C113" s="54" t="s">
        <v>367</v>
      </c>
      <c r="D113" s="54" t="s">
        <v>847</v>
      </c>
      <c r="E113" s="54" t="s">
        <v>1087</v>
      </c>
      <c r="F113" s="54" t="s">
        <v>973</v>
      </c>
      <c r="G113" s="30" t="s">
        <v>658</v>
      </c>
    </row>
    <row r="114" spans="1:9" ht="30.6" customHeight="1" x14ac:dyDescent="0.25">
      <c r="A114" s="54" t="s">
        <v>109</v>
      </c>
      <c r="B114" s="54">
        <v>7</v>
      </c>
      <c r="C114" s="54" t="s">
        <v>400</v>
      </c>
      <c r="D114" s="54" t="s">
        <v>848</v>
      </c>
      <c r="E114" s="54" t="s">
        <v>1088</v>
      </c>
      <c r="F114" s="54" t="s">
        <v>950</v>
      </c>
      <c r="G114" s="30" t="s">
        <v>660</v>
      </c>
    </row>
    <row r="115" spans="1:9" ht="30.6" customHeight="1" x14ac:dyDescent="0.25">
      <c r="A115" s="54" t="s">
        <v>417</v>
      </c>
      <c r="B115" s="54">
        <v>11</v>
      </c>
      <c r="C115" s="54" t="s">
        <v>354</v>
      </c>
      <c r="D115" s="54" t="s">
        <v>848</v>
      </c>
      <c r="E115" s="54" t="s">
        <v>1088</v>
      </c>
      <c r="F115" s="54" t="s">
        <v>950</v>
      </c>
      <c r="G115" s="30" t="s">
        <v>660</v>
      </c>
    </row>
    <row r="116" spans="1:9" ht="30.6" customHeight="1" x14ac:dyDescent="0.25">
      <c r="A116" s="54" t="s">
        <v>100</v>
      </c>
      <c r="B116" s="54">
        <v>12</v>
      </c>
      <c r="C116" s="54" t="s">
        <v>737</v>
      </c>
      <c r="D116" s="54" t="s">
        <v>849</v>
      </c>
      <c r="E116" s="54" t="s">
        <v>1089</v>
      </c>
      <c r="F116" s="54" t="s">
        <v>973</v>
      </c>
      <c r="G116" s="30" t="s">
        <v>663</v>
      </c>
    </row>
    <row r="117" spans="1:9" ht="30.6" customHeight="1" x14ac:dyDescent="0.25">
      <c r="A117" s="54" t="s">
        <v>664</v>
      </c>
      <c r="B117" s="54">
        <v>8</v>
      </c>
      <c r="C117" s="54" t="s">
        <v>738</v>
      </c>
      <c r="D117" s="54" t="s">
        <v>850</v>
      </c>
      <c r="E117" s="54" t="s">
        <v>1090</v>
      </c>
      <c r="F117" s="54" t="s">
        <v>991</v>
      </c>
      <c r="G117" s="30" t="s">
        <v>665</v>
      </c>
    </row>
    <row r="118" spans="1:9" ht="30.6" customHeight="1" x14ac:dyDescent="0.25">
      <c r="A118" s="54" t="s">
        <v>235</v>
      </c>
      <c r="B118" s="54">
        <v>7</v>
      </c>
      <c r="C118" s="54" t="s">
        <v>367</v>
      </c>
      <c r="D118" s="54" t="s">
        <v>851</v>
      </c>
      <c r="E118" s="54" t="s">
        <v>1091</v>
      </c>
      <c r="F118" s="54" t="s">
        <v>973</v>
      </c>
      <c r="G118" s="54" t="s">
        <v>1092</v>
      </c>
    </row>
    <row r="119" spans="1:9" ht="30.6" customHeight="1" x14ac:dyDescent="0.25">
      <c r="A119" s="54" t="s">
        <v>343</v>
      </c>
      <c r="B119" s="54"/>
      <c r="C119" s="54" t="s">
        <v>405</v>
      </c>
      <c r="D119" s="54" t="s">
        <v>852</v>
      </c>
      <c r="E119" s="54" t="s">
        <v>1093</v>
      </c>
      <c r="F119" s="54" t="s">
        <v>1094</v>
      </c>
      <c r="G119" s="54" t="s">
        <v>1095</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857</v>
      </c>
      <c r="E123" s="57" t="s">
        <v>1099</v>
      </c>
      <c r="F123" s="54" t="s">
        <v>950</v>
      </c>
      <c r="G123" s="54" t="s">
        <v>1100</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860</v>
      </c>
      <c r="E126" s="54" t="s">
        <v>1102</v>
      </c>
      <c r="F126" s="54" t="s">
        <v>969</v>
      </c>
      <c r="G126" s="54" t="s">
        <v>1103</v>
      </c>
    </row>
    <row r="127" spans="1:9" ht="30.6" customHeight="1" x14ac:dyDescent="0.25">
      <c r="A127" s="54" t="s">
        <v>418</v>
      </c>
      <c r="B127" s="54"/>
      <c r="C127" s="54" t="s">
        <v>367</v>
      </c>
      <c r="D127" s="54" t="s">
        <v>861</v>
      </c>
      <c r="E127" s="54" t="s">
        <v>1104</v>
      </c>
      <c r="F127" s="54" t="s">
        <v>1027</v>
      </c>
      <c r="G127" s="54" t="s">
        <v>1105</v>
      </c>
    </row>
    <row r="128" spans="1:9" ht="30.6" customHeight="1" x14ac:dyDescent="0.25">
      <c r="A128" s="54" t="s">
        <v>685</v>
      </c>
      <c r="B128" s="54">
        <v>10</v>
      </c>
      <c r="C128" s="54" t="s">
        <v>367</v>
      </c>
      <c r="D128" s="54" t="s">
        <v>863</v>
      </c>
      <c r="E128" s="54" t="s">
        <v>1106</v>
      </c>
      <c r="F128" s="54" t="s">
        <v>1094</v>
      </c>
      <c r="G128" s="30" t="s">
        <v>687</v>
      </c>
    </row>
    <row r="129" spans="1:9" ht="30.6" customHeight="1" x14ac:dyDescent="0.25">
      <c r="A129" s="54" t="s">
        <v>116</v>
      </c>
      <c r="B129" s="54">
        <v>12</v>
      </c>
      <c r="C129" s="54" t="s">
        <v>737</v>
      </c>
      <c r="D129" s="54" t="s">
        <v>864</v>
      </c>
      <c r="E129" s="54" t="s">
        <v>1107</v>
      </c>
      <c r="F129" s="54" t="s">
        <v>1027</v>
      </c>
      <c r="G129" s="30" t="s">
        <v>689</v>
      </c>
    </row>
    <row r="130" spans="1:9" ht="30.6" customHeight="1" x14ac:dyDescent="0.25">
      <c r="A130" s="54" t="s">
        <v>1110</v>
      </c>
      <c r="B130" s="54">
        <v>10</v>
      </c>
      <c r="C130" s="54" t="s">
        <v>367</v>
      </c>
      <c r="D130" s="54" t="s">
        <v>866</v>
      </c>
      <c r="E130" s="54" t="s">
        <v>1108</v>
      </c>
      <c r="F130" s="54" t="s">
        <v>1109</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868</v>
      </c>
      <c r="E132" s="54" t="s">
        <v>1111</v>
      </c>
      <c r="F132" s="54" t="s">
        <v>1112</v>
      </c>
      <c r="G132" s="54" t="s">
        <v>1113</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1260</v>
      </c>
      <c r="C136" s="54" t="s">
        <v>367</v>
      </c>
      <c r="D136" s="54" t="s">
        <v>869</v>
      </c>
      <c r="E136" s="54" t="s">
        <v>1114</v>
      </c>
      <c r="F136" s="54" t="s">
        <v>961</v>
      </c>
      <c r="G136" s="30" t="s">
        <v>707</v>
      </c>
    </row>
    <row r="137" spans="1:9" ht="30.6" customHeight="1" x14ac:dyDescent="0.25">
      <c r="A137" s="54" t="s">
        <v>80</v>
      </c>
      <c r="B137" s="54">
        <v>7</v>
      </c>
      <c r="C137" s="54" t="s">
        <v>400</v>
      </c>
      <c r="D137" s="54" t="s">
        <v>869</v>
      </c>
      <c r="E137" s="54" t="s">
        <v>1114</v>
      </c>
      <c r="F137" s="54" t="s">
        <v>961</v>
      </c>
      <c r="G137" s="30" t="s">
        <v>707</v>
      </c>
    </row>
    <row r="138" spans="1:9" ht="30.6" customHeight="1" x14ac:dyDescent="0.25">
      <c r="A138" s="54" t="s">
        <v>115</v>
      </c>
      <c r="B138" s="54">
        <v>12</v>
      </c>
      <c r="C138" s="54" t="s">
        <v>367</v>
      </c>
      <c r="D138" s="54" t="s">
        <v>871</v>
      </c>
      <c r="E138" s="54" t="s">
        <v>1115</v>
      </c>
      <c r="F138" s="54" t="s">
        <v>967</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872</v>
      </c>
      <c r="E140" s="57" t="s">
        <v>1116</v>
      </c>
      <c r="F140" s="54" t="s">
        <v>983</v>
      </c>
      <c r="G140" s="30" t="s">
        <v>719</v>
      </c>
    </row>
    <row r="141" spans="1:9" ht="30.6" customHeight="1" x14ac:dyDescent="0.25">
      <c r="A141" s="54" t="s">
        <v>94</v>
      </c>
      <c r="B141" s="54">
        <v>9</v>
      </c>
      <c r="C141" s="54" t="s">
        <v>354</v>
      </c>
      <c r="D141" s="54" t="s">
        <v>873</v>
      </c>
      <c r="E141" s="54" t="s">
        <v>1117</v>
      </c>
      <c r="F141" s="54" t="s">
        <v>1118</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876</v>
      </c>
      <c r="E143" s="54" t="s">
        <v>1119</v>
      </c>
      <c r="F143" s="54" t="s">
        <v>973</v>
      </c>
      <c r="G143" s="30" t="s">
        <v>726</v>
      </c>
    </row>
    <row r="144" spans="1:9" ht="30.6" customHeight="1" x14ac:dyDescent="0.25">
      <c r="A144" s="54" t="s">
        <v>248</v>
      </c>
      <c r="B144" s="54">
        <v>7</v>
      </c>
      <c r="C144" s="54" t="s">
        <v>400</v>
      </c>
      <c r="D144" s="54" t="s">
        <v>877</v>
      </c>
      <c r="E144" s="54" t="s">
        <v>1120</v>
      </c>
      <c r="F144" s="54" t="s">
        <v>967</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1121</v>
      </c>
      <c r="B185" s="53"/>
      <c r="C185" s="53" t="s">
        <v>353</v>
      </c>
      <c r="D185" s="53" t="s">
        <v>353</v>
      </c>
      <c r="E185" s="53" t="s">
        <v>955</v>
      </c>
      <c r="F185" s="53" t="s">
        <v>956</v>
      </c>
      <c r="G185" s="53" t="s">
        <v>957</v>
      </c>
    </row>
    <row r="186" spans="1:7" ht="13.2" x14ac:dyDescent="0.25">
      <c r="A186" s="53" t="s">
        <v>24</v>
      </c>
      <c r="B186" s="53"/>
      <c r="C186" s="53" t="s">
        <v>353</v>
      </c>
      <c r="D186" s="53" t="s">
        <v>878</v>
      </c>
      <c r="E186" s="53" t="s">
        <v>1122</v>
      </c>
      <c r="F186" s="53" t="s">
        <v>967</v>
      </c>
      <c r="G186" s="53" t="s">
        <v>1123</v>
      </c>
    </row>
    <row r="187" spans="1:7" ht="13.2" x14ac:dyDescent="0.25">
      <c r="A187" s="53" t="s">
        <v>1124</v>
      </c>
      <c r="B187" s="53"/>
      <c r="C187" s="53" t="s">
        <v>353</v>
      </c>
      <c r="D187" s="53" t="s">
        <v>879</v>
      </c>
      <c r="E187" s="53" t="s">
        <v>1125</v>
      </c>
      <c r="F187" s="53" t="s">
        <v>1004</v>
      </c>
      <c r="G187" s="53" t="s">
        <v>1123</v>
      </c>
    </row>
    <row r="188" spans="1:7" ht="13.2" x14ac:dyDescent="0.25">
      <c r="A188" s="53" t="s">
        <v>1126</v>
      </c>
      <c r="B188" s="53"/>
      <c r="C188" s="53" t="s">
        <v>734</v>
      </c>
      <c r="D188" s="53" t="s">
        <v>733</v>
      </c>
      <c r="E188" s="53" t="s">
        <v>951</v>
      </c>
      <c r="F188" s="53" t="s">
        <v>952</v>
      </c>
      <c r="G188" s="53" t="s">
        <v>1123</v>
      </c>
    </row>
    <row r="189" spans="1:7" ht="13.2" x14ac:dyDescent="0.25">
      <c r="A189" s="53" t="s">
        <v>1127</v>
      </c>
      <c r="B189" s="53"/>
      <c r="C189" s="53" t="s">
        <v>385</v>
      </c>
      <c r="D189" s="53" t="s">
        <v>733</v>
      </c>
      <c r="E189" s="53" t="s">
        <v>951</v>
      </c>
      <c r="F189" s="53" t="s">
        <v>952</v>
      </c>
      <c r="G189" s="53" t="s">
        <v>1123</v>
      </c>
    </row>
    <row r="190" spans="1:7" ht="13.2" x14ac:dyDescent="0.25">
      <c r="A190" s="53" t="s">
        <v>1128</v>
      </c>
      <c r="B190" s="53"/>
      <c r="C190" s="53" t="s">
        <v>882</v>
      </c>
      <c r="D190" s="53" t="s">
        <v>881</v>
      </c>
      <c r="E190" s="53" t="s">
        <v>1129</v>
      </c>
      <c r="F190" s="53" t="s">
        <v>973</v>
      </c>
      <c r="G190" s="53" t="s">
        <v>1130</v>
      </c>
    </row>
    <row r="191" spans="1:7" ht="13.2" x14ac:dyDescent="0.25">
      <c r="A191" s="53" t="s">
        <v>395</v>
      </c>
      <c r="B191" s="53"/>
      <c r="C191" s="53" t="s">
        <v>353</v>
      </c>
      <c r="D191" s="53" t="s">
        <v>741</v>
      </c>
      <c r="E191" s="53" t="s">
        <v>962</v>
      </c>
      <c r="F191" s="53" t="s">
        <v>963</v>
      </c>
      <c r="G191" s="53" t="s">
        <v>1123</v>
      </c>
    </row>
    <row r="192" spans="1:7" ht="13.2" x14ac:dyDescent="0.25">
      <c r="A192" s="53" t="s">
        <v>1131</v>
      </c>
      <c r="B192" s="53"/>
      <c r="C192" s="53" t="s">
        <v>799</v>
      </c>
      <c r="D192" s="53" t="s">
        <v>883</v>
      </c>
      <c r="E192" s="53" t="s">
        <v>1132</v>
      </c>
      <c r="F192" s="53" t="s">
        <v>973</v>
      </c>
      <c r="G192" s="53" t="s">
        <v>1133</v>
      </c>
    </row>
    <row r="193" spans="1:7" ht="13.2" x14ac:dyDescent="0.25">
      <c r="A193" s="53" t="s">
        <v>342</v>
      </c>
      <c r="B193" s="53"/>
      <c r="C193" s="53" t="s">
        <v>750</v>
      </c>
      <c r="D193" s="53" t="s">
        <v>749</v>
      </c>
      <c r="E193" s="53" t="s">
        <v>976</v>
      </c>
      <c r="F193" s="53" t="s">
        <v>973</v>
      </c>
      <c r="G193" s="53" t="s">
        <v>1134</v>
      </c>
    </row>
    <row r="194" spans="1:7" ht="13.2" x14ac:dyDescent="0.25">
      <c r="A194" s="53" t="s">
        <v>1135</v>
      </c>
      <c r="B194" s="53"/>
      <c r="C194" s="53" t="s">
        <v>754</v>
      </c>
      <c r="D194" s="53" t="s">
        <v>753</v>
      </c>
      <c r="E194" s="53" t="s">
        <v>982</v>
      </c>
      <c r="F194" s="53" t="s">
        <v>983</v>
      </c>
      <c r="G194" s="53" t="s">
        <v>1123</v>
      </c>
    </row>
    <row r="195" spans="1:7" ht="13.2" x14ac:dyDescent="0.25">
      <c r="A195" s="53" t="s">
        <v>396</v>
      </c>
      <c r="B195" s="53"/>
      <c r="C195" s="53" t="s">
        <v>885</v>
      </c>
      <c r="D195" s="53" t="s">
        <v>755</v>
      </c>
      <c r="E195" s="53" t="s">
        <v>985</v>
      </c>
      <c r="F195" s="53" t="s">
        <v>983</v>
      </c>
      <c r="G195" s="53" t="s">
        <v>1136</v>
      </c>
    </row>
    <row r="196" spans="1:7" ht="13.2" x14ac:dyDescent="0.25">
      <c r="A196" s="53" t="s">
        <v>1137</v>
      </c>
      <c r="B196" s="53"/>
      <c r="C196" s="53" t="s">
        <v>341</v>
      </c>
      <c r="D196" s="53" t="s">
        <v>886</v>
      </c>
      <c r="E196" s="53" t="s">
        <v>1138</v>
      </c>
      <c r="F196" s="53" t="s">
        <v>973</v>
      </c>
      <c r="G196" s="53" t="s">
        <v>1139</v>
      </c>
    </row>
    <row r="197" spans="1:7" ht="13.2" x14ac:dyDescent="0.25">
      <c r="A197" s="53" t="s">
        <v>98</v>
      </c>
      <c r="B197" s="53"/>
      <c r="C197" s="53" t="s">
        <v>353</v>
      </c>
      <c r="D197" s="53" t="s">
        <v>887</v>
      </c>
      <c r="E197" s="53" t="s">
        <v>1140</v>
      </c>
      <c r="F197" s="53" t="s">
        <v>991</v>
      </c>
      <c r="G197" s="53" t="s">
        <v>1123</v>
      </c>
    </row>
    <row r="198" spans="1:7" ht="13.2" x14ac:dyDescent="0.25">
      <c r="A198" s="53" t="s">
        <v>392</v>
      </c>
      <c r="B198" s="53"/>
      <c r="C198" s="53" t="s">
        <v>758</v>
      </c>
      <c r="D198" s="53" t="s">
        <v>757</v>
      </c>
      <c r="E198" s="53" t="s">
        <v>987</v>
      </c>
      <c r="F198" s="53" t="s">
        <v>950</v>
      </c>
      <c r="G198" s="53" t="s">
        <v>1141</v>
      </c>
    </row>
    <row r="199" spans="1:7" ht="13.2" x14ac:dyDescent="0.25">
      <c r="A199" s="53" t="s">
        <v>1142</v>
      </c>
      <c r="B199" s="53"/>
      <c r="C199" s="53" t="s">
        <v>353</v>
      </c>
      <c r="D199" s="53" t="s">
        <v>888</v>
      </c>
      <c r="E199" s="53" t="s">
        <v>1143</v>
      </c>
      <c r="F199" s="53" t="s">
        <v>973</v>
      </c>
      <c r="G199" s="53" t="s">
        <v>1123</v>
      </c>
    </row>
    <row r="200" spans="1:7" ht="13.2" x14ac:dyDescent="0.25">
      <c r="A200" s="53" t="s">
        <v>1144</v>
      </c>
      <c r="B200" s="53"/>
      <c r="C200" s="53" t="s">
        <v>889</v>
      </c>
      <c r="D200" s="53" t="s">
        <v>888</v>
      </c>
      <c r="E200" s="53" t="s">
        <v>1143</v>
      </c>
      <c r="F200" s="53" t="s">
        <v>973</v>
      </c>
      <c r="G200" s="53" t="s">
        <v>1123</v>
      </c>
    </row>
    <row r="201" spans="1:7" ht="13.2" x14ac:dyDescent="0.25">
      <c r="A201" s="53" t="s">
        <v>1145</v>
      </c>
      <c r="B201" s="53"/>
      <c r="C201" s="53" t="s">
        <v>353</v>
      </c>
      <c r="D201" s="53" t="s">
        <v>759</v>
      </c>
      <c r="E201" s="53" t="s">
        <v>988</v>
      </c>
      <c r="F201" s="53" t="s">
        <v>961</v>
      </c>
      <c r="G201" s="53" t="s">
        <v>1123</v>
      </c>
    </row>
    <row r="202" spans="1:7" ht="13.2" x14ac:dyDescent="0.25">
      <c r="A202" s="53" t="s">
        <v>1146</v>
      </c>
      <c r="B202" s="53"/>
      <c r="C202" s="53" t="s">
        <v>891</v>
      </c>
      <c r="D202" s="53" t="s">
        <v>890</v>
      </c>
      <c r="E202" s="53" t="s">
        <v>1147</v>
      </c>
      <c r="F202" s="53" t="s">
        <v>1027</v>
      </c>
      <c r="G202" s="53" t="s">
        <v>1148</v>
      </c>
    </row>
    <row r="203" spans="1:7" ht="13.2" x14ac:dyDescent="0.25">
      <c r="A203" s="53" t="s">
        <v>1149</v>
      </c>
      <c r="B203" s="53"/>
      <c r="C203" s="53" t="s">
        <v>885</v>
      </c>
      <c r="D203" s="53" t="s">
        <v>892</v>
      </c>
      <c r="E203" s="53" t="s">
        <v>1150</v>
      </c>
      <c r="F203" s="53" t="s">
        <v>1151</v>
      </c>
      <c r="G203" s="53" t="s">
        <v>1152</v>
      </c>
    </row>
    <row r="204" spans="1:7" ht="13.2" x14ac:dyDescent="0.25">
      <c r="A204" s="53" t="s">
        <v>1153</v>
      </c>
      <c r="B204" s="53"/>
      <c r="C204" s="53" t="s">
        <v>353</v>
      </c>
      <c r="D204" s="53" t="s">
        <v>893</v>
      </c>
      <c r="E204" s="53" t="s">
        <v>1154</v>
      </c>
      <c r="F204" s="53" t="s">
        <v>950</v>
      </c>
      <c r="G204" s="53" t="s">
        <v>1123</v>
      </c>
    </row>
    <row r="205" spans="1:7" ht="13.2" x14ac:dyDescent="0.25">
      <c r="A205" s="53" t="s">
        <v>88</v>
      </c>
      <c r="B205" s="53"/>
      <c r="C205" s="53" t="s">
        <v>353</v>
      </c>
      <c r="D205" s="53" t="s">
        <v>761</v>
      </c>
      <c r="E205" s="53" t="s">
        <v>992</v>
      </c>
      <c r="F205" s="53" t="s">
        <v>971</v>
      </c>
      <c r="G205" s="53" t="s">
        <v>1155</v>
      </c>
    </row>
    <row r="206" spans="1:7" ht="13.2" x14ac:dyDescent="0.25">
      <c r="A206" s="53" t="s">
        <v>1156</v>
      </c>
      <c r="B206" s="53"/>
      <c r="C206" s="53" t="s">
        <v>768</v>
      </c>
      <c r="D206" s="53" t="s">
        <v>767</v>
      </c>
      <c r="E206" s="53" t="s">
        <v>998</v>
      </c>
      <c r="F206" s="53" t="s">
        <v>973</v>
      </c>
      <c r="G206" s="53" t="s">
        <v>1157</v>
      </c>
    </row>
    <row r="207" spans="1:7" ht="13.2" x14ac:dyDescent="0.25">
      <c r="A207" s="53" t="s">
        <v>44</v>
      </c>
      <c r="B207" s="53"/>
      <c r="C207" s="53" t="s">
        <v>353</v>
      </c>
      <c r="D207" s="53" t="s">
        <v>895</v>
      </c>
      <c r="E207" s="53" t="s">
        <v>1158</v>
      </c>
      <c r="F207" s="53" t="s">
        <v>950</v>
      </c>
      <c r="G207" s="53" t="s">
        <v>1123</v>
      </c>
    </row>
    <row r="208" spans="1:7" ht="13.2" x14ac:dyDescent="0.25">
      <c r="A208" s="53" t="s">
        <v>1159</v>
      </c>
      <c r="B208" s="53"/>
      <c r="C208" s="53" t="s">
        <v>772</v>
      </c>
      <c r="D208" s="53" t="s">
        <v>895</v>
      </c>
      <c r="E208" s="53" t="s">
        <v>1158</v>
      </c>
      <c r="F208" s="53" t="s">
        <v>950</v>
      </c>
      <c r="G208" s="53" t="s">
        <v>1160</v>
      </c>
    </row>
    <row r="209" spans="1:7" ht="13.2" x14ac:dyDescent="0.25">
      <c r="A209" s="53" t="s">
        <v>65</v>
      </c>
      <c r="B209" s="53"/>
      <c r="C209" s="53" t="s">
        <v>353</v>
      </c>
      <c r="D209" s="53" t="s">
        <v>895</v>
      </c>
      <c r="E209" s="53" t="s">
        <v>1158</v>
      </c>
      <c r="F209" s="53" t="s">
        <v>950</v>
      </c>
      <c r="G209" s="53" t="s">
        <v>1123</v>
      </c>
    </row>
    <row r="210" spans="1:7" ht="13.2" x14ac:dyDescent="0.25">
      <c r="A210" s="53" t="s">
        <v>1161</v>
      </c>
      <c r="B210" s="53"/>
      <c r="C210" s="53" t="s">
        <v>840</v>
      </c>
      <c r="D210" s="53" t="s">
        <v>839</v>
      </c>
      <c r="E210" s="53" t="s">
        <v>1079</v>
      </c>
      <c r="F210" s="53" t="s">
        <v>950</v>
      </c>
      <c r="G210" s="53" t="s">
        <v>1162</v>
      </c>
    </row>
    <row r="211" spans="1:7" ht="13.2" x14ac:dyDescent="0.25">
      <c r="A211" s="53" t="s">
        <v>1163</v>
      </c>
      <c r="B211" s="53"/>
      <c r="C211" s="53" t="s">
        <v>353</v>
      </c>
      <c r="D211" s="53" t="s">
        <v>897</v>
      </c>
      <c r="E211" s="53" t="s">
        <v>1164</v>
      </c>
      <c r="F211" s="53" t="s">
        <v>961</v>
      </c>
      <c r="G211" s="53" t="s">
        <v>1123</v>
      </c>
    </row>
    <row r="212" spans="1:7" ht="13.2" x14ac:dyDescent="0.25">
      <c r="A212" s="53" t="s">
        <v>1165</v>
      </c>
      <c r="B212" s="53"/>
      <c r="C212" s="53" t="s">
        <v>899</v>
      </c>
      <c r="D212" s="53" t="s">
        <v>774</v>
      </c>
      <c r="E212" s="53" t="s">
        <v>1003</v>
      </c>
      <c r="F212" s="53" t="s">
        <v>1004</v>
      </c>
      <c r="G212" s="53" t="s">
        <v>1166</v>
      </c>
    </row>
    <row r="213" spans="1:7" ht="13.2" x14ac:dyDescent="0.25">
      <c r="A213" s="53" t="s">
        <v>393</v>
      </c>
      <c r="B213" s="53"/>
      <c r="C213" s="53" t="s">
        <v>353</v>
      </c>
      <c r="D213" s="53" t="s">
        <v>779</v>
      </c>
      <c r="E213" s="53" t="s">
        <v>1009</v>
      </c>
      <c r="F213" s="53" t="s">
        <v>973</v>
      </c>
      <c r="G213" s="53" t="s">
        <v>1167</v>
      </c>
    </row>
    <row r="214" spans="1:7" ht="13.2" x14ac:dyDescent="0.25">
      <c r="A214" s="53" t="s">
        <v>46</v>
      </c>
      <c r="B214" s="53"/>
      <c r="C214" s="53" t="s">
        <v>353</v>
      </c>
      <c r="D214" s="53" t="s">
        <v>900</v>
      </c>
      <c r="E214" s="53" t="s">
        <v>1168</v>
      </c>
      <c r="F214" s="53" t="s">
        <v>1027</v>
      </c>
      <c r="G214" s="53" t="s">
        <v>1123</v>
      </c>
    </row>
    <row r="215" spans="1:7" ht="13.2" x14ac:dyDescent="0.25">
      <c r="A215" s="53" t="s">
        <v>1169</v>
      </c>
      <c r="B215" s="53"/>
      <c r="C215" s="53" t="s">
        <v>389</v>
      </c>
      <c r="D215" s="53" t="s">
        <v>780</v>
      </c>
      <c r="E215" s="53" t="s">
        <v>1010</v>
      </c>
      <c r="F215" s="53" t="s">
        <v>991</v>
      </c>
      <c r="G215" s="53" t="s">
        <v>1123</v>
      </c>
    </row>
    <row r="216" spans="1:7" ht="13.2" x14ac:dyDescent="0.25">
      <c r="A216" s="53" t="s">
        <v>397</v>
      </c>
      <c r="B216" s="53"/>
      <c r="C216" s="53" t="s">
        <v>357</v>
      </c>
      <c r="D216" s="53" t="s">
        <v>780</v>
      </c>
      <c r="E216" s="53" t="s">
        <v>1010</v>
      </c>
      <c r="F216" s="53" t="s">
        <v>991</v>
      </c>
      <c r="G216" s="53" t="s">
        <v>1123</v>
      </c>
    </row>
    <row r="217" spans="1:7" ht="13.2" x14ac:dyDescent="0.25">
      <c r="A217" s="53" t="s">
        <v>1170</v>
      </c>
      <c r="B217" s="53"/>
      <c r="C217" s="53" t="s">
        <v>764</v>
      </c>
      <c r="D217" s="53" t="s">
        <v>785</v>
      </c>
      <c r="E217" s="53" t="s">
        <v>1018</v>
      </c>
      <c r="F217" s="53" t="s">
        <v>967</v>
      </c>
      <c r="G217" s="53" t="s">
        <v>1123</v>
      </c>
    </row>
    <row r="218" spans="1:7" ht="13.2" x14ac:dyDescent="0.25">
      <c r="A218" s="53" t="s">
        <v>1171</v>
      </c>
      <c r="B218" s="53"/>
      <c r="C218" s="53" t="s">
        <v>787</v>
      </c>
      <c r="D218" s="53" t="s">
        <v>786</v>
      </c>
      <c r="E218" s="53" t="s">
        <v>1019</v>
      </c>
      <c r="F218" s="53" t="s">
        <v>1001</v>
      </c>
      <c r="G218" s="53" t="s">
        <v>1172</v>
      </c>
    </row>
    <row r="219" spans="1:7" ht="13.2" x14ac:dyDescent="0.25">
      <c r="A219" s="53" t="s">
        <v>1173</v>
      </c>
      <c r="B219" s="53"/>
      <c r="C219" s="53" t="s">
        <v>353</v>
      </c>
      <c r="D219" s="53" t="s">
        <v>903</v>
      </c>
      <c r="E219" s="53" t="s">
        <v>1174</v>
      </c>
      <c r="F219" s="53" t="s">
        <v>967</v>
      </c>
      <c r="G219" s="53" t="s">
        <v>1123</v>
      </c>
    </row>
    <row r="220" spans="1:7" ht="13.2" x14ac:dyDescent="0.25">
      <c r="A220" s="53" t="s">
        <v>1175</v>
      </c>
      <c r="B220" s="53"/>
      <c r="C220" s="53" t="s">
        <v>353</v>
      </c>
      <c r="D220" s="53" t="s">
        <v>903</v>
      </c>
      <c r="E220" s="53" t="s">
        <v>1174</v>
      </c>
      <c r="F220" s="53" t="s">
        <v>967</v>
      </c>
      <c r="G220" s="53" t="s">
        <v>1123</v>
      </c>
    </row>
    <row r="221" spans="1:7" ht="13.2" x14ac:dyDescent="0.25">
      <c r="A221" s="53" t="s">
        <v>186</v>
      </c>
      <c r="B221" s="53"/>
      <c r="C221" s="53" t="s">
        <v>353</v>
      </c>
      <c r="D221" s="53" t="s">
        <v>904</v>
      </c>
      <c r="E221" s="53" t="s">
        <v>1176</v>
      </c>
      <c r="F221" s="53" t="s">
        <v>973</v>
      </c>
      <c r="G221" s="53" t="s">
        <v>1123</v>
      </c>
    </row>
    <row r="222" spans="1:7" ht="13.2" x14ac:dyDescent="0.25">
      <c r="A222" s="53" t="s">
        <v>1177</v>
      </c>
      <c r="B222" s="53"/>
      <c r="C222" s="53" t="s">
        <v>353</v>
      </c>
      <c r="D222" s="53" t="s">
        <v>904</v>
      </c>
      <c r="E222" s="53" t="s">
        <v>1176</v>
      </c>
      <c r="F222" s="53" t="s">
        <v>973</v>
      </c>
      <c r="G222" s="53" t="s">
        <v>1178</v>
      </c>
    </row>
    <row r="223" spans="1:7" ht="13.2" x14ac:dyDescent="0.25">
      <c r="A223" s="53" t="s">
        <v>1179</v>
      </c>
      <c r="B223" s="53"/>
      <c r="C223" s="53" t="s">
        <v>353</v>
      </c>
      <c r="D223" s="53" t="s">
        <v>788</v>
      </c>
      <c r="E223" s="53" t="s">
        <v>1020</v>
      </c>
      <c r="F223" s="53" t="s">
        <v>969</v>
      </c>
      <c r="G223" s="53" t="s">
        <v>1180</v>
      </c>
    </row>
    <row r="224" spans="1:7" ht="13.2" x14ac:dyDescent="0.25">
      <c r="A224" s="53" t="s">
        <v>10</v>
      </c>
      <c r="B224" s="53"/>
      <c r="C224" s="53" t="s">
        <v>353</v>
      </c>
      <c r="D224" s="53" t="s">
        <v>789</v>
      </c>
      <c r="E224" s="53" t="s">
        <v>1021</v>
      </c>
      <c r="F224" s="53" t="s">
        <v>967</v>
      </c>
      <c r="G224" s="53" t="s">
        <v>1181</v>
      </c>
    </row>
    <row r="225" spans="1:7" ht="13.2" x14ac:dyDescent="0.25">
      <c r="A225" s="53" t="s">
        <v>1182</v>
      </c>
      <c r="B225" s="53"/>
      <c r="C225" s="53" t="s">
        <v>764</v>
      </c>
      <c r="D225" s="53" t="s">
        <v>907</v>
      </c>
      <c r="E225" s="53" t="s">
        <v>1183</v>
      </c>
      <c r="F225" s="53" t="s">
        <v>991</v>
      </c>
      <c r="G225" s="53" t="s">
        <v>1123</v>
      </c>
    </row>
    <row r="226" spans="1:7" ht="13.2" x14ac:dyDescent="0.25">
      <c r="A226" s="53" t="s">
        <v>1184</v>
      </c>
      <c r="B226" s="53"/>
      <c r="C226" s="53" t="s">
        <v>906</v>
      </c>
      <c r="D226" s="53" t="s">
        <v>907</v>
      </c>
      <c r="E226" s="53" t="s">
        <v>1183</v>
      </c>
      <c r="F226" s="53" t="s">
        <v>991</v>
      </c>
      <c r="G226" s="53" t="s">
        <v>1185</v>
      </c>
    </row>
    <row r="227" spans="1:7" ht="13.2" x14ac:dyDescent="0.25">
      <c r="A227" s="53" t="s">
        <v>548</v>
      </c>
      <c r="B227" s="53"/>
      <c r="C227" s="53" t="s">
        <v>353</v>
      </c>
      <c r="D227" s="53" t="s">
        <v>791</v>
      </c>
      <c r="E227" s="53" t="s">
        <v>1025</v>
      </c>
      <c r="F227" s="53" t="s">
        <v>969</v>
      </c>
      <c r="G227" s="53" t="s">
        <v>1123</v>
      </c>
    </row>
    <row r="228" spans="1:7" ht="13.2" x14ac:dyDescent="0.25">
      <c r="A228" s="53" t="s">
        <v>1186</v>
      </c>
      <c r="B228" s="53"/>
      <c r="C228" s="53" t="s">
        <v>908</v>
      </c>
      <c r="D228" s="53" t="s">
        <v>791</v>
      </c>
      <c r="E228" s="53" t="s">
        <v>1025</v>
      </c>
      <c r="F228" s="53" t="s">
        <v>969</v>
      </c>
      <c r="G228" s="53" t="s">
        <v>1187</v>
      </c>
    </row>
    <row r="229" spans="1:7" ht="13.2" x14ac:dyDescent="0.25">
      <c r="A229" s="53" t="s">
        <v>394</v>
      </c>
      <c r="B229" s="53"/>
      <c r="C229" s="53" t="s">
        <v>795</v>
      </c>
      <c r="D229" s="53" t="s">
        <v>793</v>
      </c>
      <c r="E229" s="53" t="s">
        <v>1026</v>
      </c>
      <c r="F229" s="53" t="s">
        <v>1027</v>
      </c>
      <c r="G229" s="53" t="s">
        <v>1188</v>
      </c>
    </row>
    <row r="230" spans="1:7" ht="13.2" x14ac:dyDescent="0.25">
      <c r="A230" s="53" t="s">
        <v>1189</v>
      </c>
      <c r="B230" s="53"/>
      <c r="C230" s="53" t="s">
        <v>797</v>
      </c>
      <c r="D230" s="53" t="s">
        <v>796</v>
      </c>
      <c r="E230" s="53" t="s">
        <v>1028</v>
      </c>
      <c r="F230" s="53" t="s">
        <v>1029</v>
      </c>
      <c r="G230" s="53" t="s">
        <v>1123</v>
      </c>
    </row>
    <row r="231" spans="1:7" ht="13.2" x14ac:dyDescent="0.25">
      <c r="A231" s="53" t="s">
        <v>1190</v>
      </c>
      <c r="B231" s="53"/>
      <c r="C231" s="53" t="s">
        <v>910</v>
      </c>
      <c r="D231" s="53" t="s">
        <v>798</v>
      </c>
      <c r="E231" s="53" t="s">
        <v>1030</v>
      </c>
      <c r="F231" s="53" t="s">
        <v>983</v>
      </c>
      <c r="G231" s="53" t="s">
        <v>1191</v>
      </c>
    </row>
    <row r="232" spans="1:7" ht="13.2" x14ac:dyDescent="0.25">
      <c r="A232" s="53" t="s">
        <v>1192</v>
      </c>
      <c r="B232" s="53"/>
      <c r="C232" s="53" t="s">
        <v>353</v>
      </c>
      <c r="D232" s="53" t="s">
        <v>803</v>
      </c>
      <c r="E232" s="53" t="s">
        <v>1035</v>
      </c>
      <c r="F232" s="53" t="s">
        <v>961</v>
      </c>
      <c r="G232" s="53" t="s">
        <v>1193</v>
      </c>
    </row>
    <row r="233" spans="1:7" ht="13.2" x14ac:dyDescent="0.25">
      <c r="A233" s="53" t="s">
        <v>1194</v>
      </c>
      <c r="B233" s="53"/>
      <c r="C233" s="53" t="s">
        <v>862</v>
      </c>
      <c r="D233" s="53" t="s">
        <v>912</v>
      </c>
      <c r="E233" s="53" t="s">
        <v>1195</v>
      </c>
      <c r="F233" s="53" t="s">
        <v>961</v>
      </c>
      <c r="G233" s="53" t="s">
        <v>1196</v>
      </c>
    </row>
    <row r="234" spans="1:7" ht="13.2" x14ac:dyDescent="0.25">
      <c r="A234" s="53" t="s">
        <v>399</v>
      </c>
      <c r="B234" s="53"/>
      <c r="C234" s="53" t="s">
        <v>914</v>
      </c>
      <c r="D234" s="53" t="s">
        <v>913</v>
      </c>
      <c r="E234" s="53" t="s">
        <v>1197</v>
      </c>
      <c r="F234" s="53" t="s">
        <v>1027</v>
      </c>
      <c r="G234" s="53" t="s">
        <v>1123</v>
      </c>
    </row>
    <row r="235" spans="1:7" ht="13.2" x14ac:dyDescent="0.25">
      <c r="A235" s="53" t="s">
        <v>1198</v>
      </c>
      <c r="B235" s="53"/>
      <c r="C235" s="53" t="s">
        <v>916</v>
      </c>
      <c r="D235" s="53" t="s">
        <v>915</v>
      </c>
      <c r="E235" s="53" t="s">
        <v>1199</v>
      </c>
      <c r="F235" s="53" t="s">
        <v>1094</v>
      </c>
      <c r="G235" s="53" t="s">
        <v>1200</v>
      </c>
    </row>
    <row r="236" spans="1:7" ht="13.2" x14ac:dyDescent="0.25">
      <c r="A236" s="53" t="s">
        <v>1201</v>
      </c>
      <c r="B236" s="53"/>
      <c r="C236" s="53" t="s">
        <v>353</v>
      </c>
      <c r="D236" s="53" t="s">
        <v>814</v>
      </c>
      <c r="E236" s="53" t="s">
        <v>1046</v>
      </c>
      <c r="F236" s="53" t="s">
        <v>971</v>
      </c>
      <c r="G236" s="53" t="s">
        <v>1202</v>
      </c>
    </row>
    <row r="237" spans="1:7" ht="13.2" x14ac:dyDescent="0.25">
      <c r="A237" s="53" t="s">
        <v>1203</v>
      </c>
      <c r="B237" s="53"/>
      <c r="C237" s="53" t="s">
        <v>918</v>
      </c>
      <c r="D237" s="53" t="s">
        <v>815</v>
      </c>
      <c r="E237" s="53" t="s">
        <v>1048</v>
      </c>
      <c r="F237" s="53" t="s">
        <v>1049</v>
      </c>
      <c r="G237" s="53" t="s">
        <v>1123</v>
      </c>
    </row>
    <row r="238" spans="1:7" ht="13.2" x14ac:dyDescent="0.25">
      <c r="A238" s="53" t="s">
        <v>1204</v>
      </c>
      <c r="B238" s="53"/>
      <c r="C238" s="53" t="s">
        <v>834</v>
      </c>
      <c r="D238" s="53" t="s">
        <v>919</v>
      </c>
      <c r="E238" s="53" t="s">
        <v>1205</v>
      </c>
      <c r="F238" s="53" t="s">
        <v>1206</v>
      </c>
      <c r="G238" s="53" t="s">
        <v>1207</v>
      </c>
    </row>
    <row r="239" spans="1:7" ht="13.2" x14ac:dyDescent="0.25">
      <c r="A239" s="53" t="s">
        <v>1208</v>
      </c>
      <c r="B239" s="53"/>
      <c r="C239" s="53" t="s">
        <v>921</v>
      </c>
      <c r="D239" s="53" t="s">
        <v>818</v>
      </c>
      <c r="E239" s="53" t="s">
        <v>1052</v>
      </c>
      <c r="F239" s="53" t="s">
        <v>983</v>
      </c>
      <c r="G239" s="53" t="s">
        <v>1209</v>
      </c>
    </row>
    <row r="240" spans="1:7" ht="13.2" x14ac:dyDescent="0.25">
      <c r="A240" s="53" t="s">
        <v>1210</v>
      </c>
      <c r="B240" s="53"/>
      <c r="C240" s="53" t="s">
        <v>821</v>
      </c>
      <c r="D240" s="53" t="s">
        <v>820</v>
      </c>
      <c r="E240" s="53" t="s">
        <v>1056</v>
      </c>
      <c r="F240" s="53" t="s">
        <v>950</v>
      </c>
      <c r="G240" s="53" t="s">
        <v>1211</v>
      </c>
    </row>
    <row r="241" spans="1:7" ht="13.2" x14ac:dyDescent="0.25">
      <c r="A241" s="53" t="s">
        <v>610</v>
      </c>
      <c r="B241" s="53"/>
      <c r="C241" s="53" t="s">
        <v>353</v>
      </c>
      <c r="D241" s="53" t="s">
        <v>823</v>
      </c>
      <c r="E241" s="53" t="s">
        <v>1058</v>
      </c>
      <c r="F241" s="53" t="s">
        <v>1027</v>
      </c>
      <c r="G241" s="53" t="s">
        <v>1123</v>
      </c>
    </row>
    <row r="242" spans="1:7" ht="13.2" x14ac:dyDescent="0.25">
      <c r="A242" s="53" t="s">
        <v>1212</v>
      </c>
      <c r="B242" s="53"/>
      <c r="C242" s="53" t="s">
        <v>824</v>
      </c>
      <c r="D242" s="53" t="s">
        <v>823</v>
      </c>
      <c r="E242" s="53" t="s">
        <v>1058</v>
      </c>
      <c r="F242" s="53" t="s">
        <v>1027</v>
      </c>
      <c r="G242" s="53" t="s">
        <v>1213</v>
      </c>
    </row>
    <row r="243" spans="1:7" ht="13.2" x14ac:dyDescent="0.25">
      <c r="A243" s="53" t="s">
        <v>1214</v>
      </c>
      <c r="B243" s="53"/>
      <c r="C243" s="53" t="s">
        <v>93</v>
      </c>
      <c r="D243" s="53" t="s">
        <v>826</v>
      </c>
      <c r="E243" s="53" t="s">
        <v>1060</v>
      </c>
      <c r="F243" s="53" t="s">
        <v>1061</v>
      </c>
      <c r="G243" s="53" t="s">
        <v>1123</v>
      </c>
    </row>
    <row r="244" spans="1:7" ht="13.2" x14ac:dyDescent="0.25">
      <c r="A244" s="53" t="s">
        <v>1215</v>
      </c>
      <c r="B244" s="53"/>
      <c r="C244" s="53" t="s">
        <v>353</v>
      </c>
      <c r="D244" s="53" t="s">
        <v>832</v>
      </c>
      <c r="E244" s="53" t="s">
        <v>1216</v>
      </c>
      <c r="F244" s="53" t="s">
        <v>1206</v>
      </c>
      <c r="G244" s="53" t="s">
        <v>1123</v>
      </c>
    </row>
    <row r="245" spans="1:7" ht="13.2" x14ac:dyDescent="0.25">
      <c r="A245" s="53" t="s">
        <v>1217</v>
      </c>
      <c r="B245" s="53"/>
      <c r="C245" s="53" t="s">
        <v>770</v>
      </c>
      <c r="D245" s="53" t="s">
        <v>832</v>
      </c>
      <c r="E245" s="53" t="s">
        <v>1216</v>
      </c>
      <c r="F245" s="53" t="s">
        <v>1206</v>
      </c>
      <c r="G245" s="53" t="s">
        <v>1123</v>
      </c>
    </row>
    <row r="246" spans="1:7" ht="13.2" x14ac:dyDescent="0.25">
      <c r="A246" s="53" t="s">
        <v>1218</v>
      </c>
      <c r="B246" s="53"/>
      <c r="C246" s="53" t="s">
        <v>885</v>
      </c>
      <c r="D246" s="53" t="s">
        <v>924</v>
      </c>
      <c r="E246" s="53" t="s">
        <v>1219</v>
      </c>
      <c r="F246" s="53" t="s">
        <v>1206</v>
      </c>
      <c r="G246" s="53" t="s">
        <v>1220</v>
      </c>
    </row>
    <row r="247" spans="1:7" ht="13.2" x14ac:dyDescent="0.25">
      <c r="A247" s="53" t="s">
        <v>1221</v>
      </c>
      <c r="B247" s="53"/>
      <c r="C247" s="53" t="s">
        <v>926</v>
      </c>
      <c r="D247" s="53" t="s">
        <v>835</v>
      </c>
      <c r="E247" s="53" t="s">
        <v>1073</v>
      </c>
      <c r="F247" s="53" t="s">
        <v>950</v>
      </c>
      <c r="G247" s="53" t="s">
        <v>1123</v>
      </c>
    </row>
    <row r="248" spans="1:7" ht="13.2" x14ac:dyDescent="0.25">
      <c r="A248" s="53" t="s">
        <v>647</v>
      </c>
      <c r="B248" s="53"/>
      <c r="C248" s="53" t="s">
        <v>353</v>
      </c>
      <c r="D248" s="53" t="s">
        <v>927</v>
      </c>
      <c r="E248" s="53" t="s">
        <v>1222</v>
      </c>
      <c r="F248" s="53" t="s">
        <v>961</v>
      </c>
      <c r="G248" s="53" t="s">
        <v>1123</v>
      </c>
    </row>
    <row r="249" spans="1:7" ht="13.2" x14ac:dyDescent="0.25">
      <c r="A249" s="53" t="s">
        <v>30</v>
      </c>
      <c r="B249" s="53"/>
      <c r="C249" s="53" t="s">
        <v>353</v>
      </c>
      <c r="D249" s="53" t="s">
        <v>839</v>
      </c>
      <c r="E249" s="53" t="s">
        <v>1079</v>
      </c>
      <c r="F249" s="53" t="s">
        <v>950</v>
      </c>
      <c r="G249" s="53" t="s">
        <v>1123</v>
      </c>
    </row>
    <row r="250" spans="1:7" ht="13.2" x14ac:dyDescent="0.25">
      <c r="A250" s="53" t="s">
        <v>1223</v>
      </c>
      <c r="B250" s="53"/>
      <c r="C250" s="53" t="s">
        <v>842</v>
      </c>
      <c r="D250" s="53" t="s">
        <v>841</v>
      </c>
      <c r="E250" s="53" t="s">
        <v>1080</v>
      </c>
      <c r="F250" s="53" t="s">
        <v>961</v>
      </c>
      <c r="G250" s="53" t="s">
        <v>1224</v>
      </c>
    </row>
    <row r="251" spans="1:7" ht="13.2" x14ac:dyDescent="0.25">
      <c r="A251" s="53" t="s">
        <v>42</v>
      </c>
      <c r="B251" s="53"/>
      <c r="C251" s="53" t="s">
        <v>353</v>
      </c>
      <c r="D251" s="53" t="s">
        <v>929</v>
      </c>
      <c r="E251" s="53" t="s">
        <v>1225</v>
      </c>
      <c r="F251" s="53" t="s">
        <v>950</v>
      </c>
      <c r="G251" s="53" t="s">
        <v>1123</v>
      </c>
    </row>
    <row r="252" spans="1:7" ht="13.2" x14ac:dyDescent="0.25">
      <c r="A252" s="53" t="s">
        <v>109</v>
      </c>
      <c r="B252" s="53"/>
      <c r="C252" s="53" t="s">
        <v>353</v>
      </c>
      <c r="D252" s="53" t="s">
        <v>848</v>
      </c>
      <c r="E252" s="53" t="s">
        <v>1088</v>
      </c>
      <c r="F252" s="53" t="s">
        <v>950</v>
      </c>
      <c r="G252" s="53" t="s">
        <v>1123</v>
      </c>
    </row>
    <row r="253" spans="1:7" ht="13.2" x14ac:dyDescent="0.25">
      <c r="A253" s="53" t="s">
        <v>1226</v>
      </c>
      <c r="B253" s="53"/>
      <c r="C253" s="53" t="s">
        <v>353</v>
      </c>
      <c r="D253" s="53" t="s">
        <v>848</v>
      </c>
      <c r="E253" s="53" t="s">
        <v>1088</v>
      </c>
      <c r="F253" s="53" t="s">
        <v>950</v>
      </c>
      <c r="G253" s="53" t="s">
        <v>1123</v>
      </c>
    </row>
    <row r="254" spans="1:7" ht="13.2" x14ac:dyDescent="0.25">
      <c r="A254" s="53" t="s">
        <v>1227</v>
      </c>
      <c r="B254" s="53"/>
      <c r="C254" s="53" t="s">
        <v>353</v>
      </c>
      <c r="D254" s="53" t="s">
        <v>853</v>
      </c>
      <c r="E254" s="53" t="s">
        <v>1096</v>
      </c>
      <c r="F254" s="53" t="s">
        <v>1097</v>
      </c>
      <c r="G254" s="53" t="s">
        <v>1228</v>
      </c>
    </row>
    <row r="255" spans="1:7" ht="13.2" x14ac:dyDescent="0.25">
      <c r="A255" s="53" t="s">
        <v>676</v>
      </c>
      <c r="B255" s="53"/>
      <c r="C255" s="53" t="s">
        <v>353</v>
      </c>
      <c r="D255" s="53" t="s">
        <v>853</v>
      </c>
      <c r="E255" s="53" t="s">
        <v>1096</v>
      </c>
      <c r="F255" s="53" t="s">
        <v>1097</v>
      </c>
      <c r="G255" s="53" t="s">
        <v>1123</v>
      </c>
    </row>
    <row r="256" spans="1:7" ht="13.2" x14ac:dyDescent="0.25">
      <c r="A256" s="53" t="s">
        <v>1229</v>
      </c>
      <c r="B256" s="53"/>
      <c r="C256" s="53" t="s">
        <v>801</v>
      </c>
      <c r="D256" s="53" t="s">
        <v>854</v>
      </c>
      <c r="E256" s="53" t="s">
        <v>1098</v>
      </c>
      <c r="F256" s="53" t="s">
        <v>961</v>
      </c>
      <c r="G256" s="53" t="s">
        <v>1230</v>
      </c>
    </row>
    <row r="257" spans="1:7" ht="13.2" x14ac:dyDescent="0.25">
      <c r="A257" s="53" t="s">
        <v>28</v>
      </c>
      <c r="B257" s="53"/>
      <c r="C257" s="53" t="s">
        <v>353</v>
      </c>
      <c r="D257" s="53" t="s">
        <v>866</v>
      </c>
      <c r="E257" s="53" t="s">
        <v>1108</v>
      </c>
      <c r="F257" s="53" t="s">
        <v>1109</v>
      </c>
      <c r="G257" s="53" t="s">
        <v>1123</v>
      </c>
    </row>
    <row r="258" spans="1:7" ht="13.2" x14ac:dyDescent="0.25">
      <c r="A258" s="53" t="s">
        <v>1231</v>
      </c>
      <c r="B258" s="53"/>
      <c r="C258" s="53" t="s">
        <v>933</v>
      </c>
      <c r="D258" s="53" t="s">
        <v>868</v>
      </c>
      <c r="E258" s="53" t="s">
        <v>1111</v>
      </c>
      <c r="F258" s="53" t="s">
        <v>1112</v>
      </c>
      <c r="G258" s="53" t="s">
        <v>1232</v>
      </c>
    </row>
    <row r="259" spans="1:7" ht="13.2" x14ac:dyDescent="0.25">
      <c r="A259" s="53" t="s">
        <v>1233</v>
      </c>
      <c r="B259" s="53"/>
      <c r="C259" s="53" t="s">
        <v>935</v>
      </c>
      <c r="D259" s="53" t="s">
        <v>934</v>
      </c>
      <c r="E259" s="53" t="s">
        <v>1234</v>
      </c>
      <c r="F259" s="53" t="s">
        <v>1235</v>
      </c>
      <c r="G259" s="53" t="s">
        <v>1123</v>
      </c>
    </row>
    <row r="260" spans="1:7" ht="13.2" x14ac:dyDescent="0.25">
      <c r="A260" s="53" t="s">
        <v>1236</v>
      </c>
      <c r="B260" s="53"/>
      <c r="C260" s="53" t="s">
        <v>772</v>
      </c>
      <c r="D260" s="53" t="s">
        <v>936</v>
      </c>
      <c r="E260" s="53" t="s">
        <v>1237</v>
      </c>
      <c r="F260" s="53" t="s">
        <v>969</v>
      </c>
      <c r="G260" s="53" t="s">
        <v>1238</v>
      </c>
    </row>
    <row r="261" spans="1:7" ht="13.2" x14ac:dyDescent="0.25">
      <c r="A261" s="53" t="s">
        <v>370</v>
      </c>
      <c r="B261" s="53"/>
      <c r="C261" s="53" t="s">
        <v>353</v>
      </c>
      <c r="D261" s="53" t="s">
        <v>869</v>
      </c>
      <c r="E261" s="53" t="s">
        <v>1114</v>
      </c>
      <c r="F261" s="53" t="s">
        <v>961</v>
      </c>
      <c r="G261" s="53" t="s">
        <v>1239</v>
      </c>
    </row>
    <row r="262" spans="1:7" ht="13.2" x14ac:dyDescent="0.25">
      <c r="A262" s="53" t="s">
        <v>398</v>
      </c>
      <c r="B262" s="53"/>
      <c r="C262" s="53" t="s">
        <v>939</v>
      </c>
      <c r="D262" s="53" t="s">
        <v>938</v>
      </c>
      <c r="E262" s="53" t="s">
        <v>1240</v>
      </c>
      <c r="F262" s="53" t="s">
        <v>991</v>
      </c>
      <c r="G262" s="53" t="s">
        <v>1241</v>
      </c>
    </row>
    <row r="263" spans="1:7" ht="13.2" x14ac:dyDescent="0.25">
      <c r="A263" s="53" t="s">
        <v>1242</v>
      </c>
      <c r="B263" s="53"/>
      <c r="C263" s="53" t="s">
        <v>353</v>
      </c>
      <c r="D263" s="53" t="s">
        <v>940</v>
      </c>
      <c r="E263" s="53" t="s">
        <v>1243</v>
      </c>
      <c r="F263" s="53" t="s">
        <v>950</v>
      </c>
      <c r="G263" s="53" t="s">
        <v>1123</v>
      </c>
    </row>
    <row r="264" spans="1:7" ht="13.2" x14ac:dyDescent="0.25">
      <c r="A264" s="53" t="s">
        <v>1244</v>
      </c>
      <c r="B264" s="53"/>
      <c r="C264" s="53" t="s">
        <v>941</v>
      </c>
      <c r="D264" s="53" t="s">
        <v>940</v>
      </c>
      <c r="E264" s="53" t="s">
        <v>1243</v>
      </c>
      <c r="F264" s="53" t="s">
        <v>950</v>
      </c>
      <c r="G264" s="53" t="s">
        <v>1245</v>
      </c>
    </row>
    <row r="265" spans="1:7" ht="13.2" x14ac:dyDescent="0.25">
      <c r="A265" s="53" t="s">
        <v>1246</v>
      </c>
      <c r="B265" s="53"/>
      <c r="C265" s="53" t="s">
        <v>353</v>
      </c>
      <c r="D265" s="53" t="s">
        <v>903</v>
      </c>
      <c r="E265" s="53" t="s">
        <v>1174</v>
      </c>
      <c r="F265" s="53" t="s">
        <v>967</v>
      </c>
      <c r="G265" s="53" t="s">
        <v>1123</v>
      </c>
    </row>
    <row r="266" spans="1:7" ht="13.2" x14ac:dyDescent="0.25">
      <c r="A266" s="53" t="s">
        <v>730</v>
      </c>
      <c r="B266" s="53"/>
      <c r="C266" s="53" t="s">
        <v>855</v>
      </c>
      <c r="D266" s="53" t="s">
        <v>942</v>
      </c>
      <c r="E266" s="53" t="s">
        <v>1247</v>
      </c>
      <c r="F266" s="53" t="s">
        <v>961</v>
      </c>
      <c r="G266" s="53" t="s">
        <v>1123</v>
      </c>
    </row>
    <row r="267" spans="1:7" ht="13.2" x14ac:dyDescent="0.25">
      <c r="A267" s="53" t="s">
        <v>729</v>
      </c>
      <c r="B267" s="53"/>
      <c r="C267" s="53" t="s">
        <v>941</v>
      </c>
      <c r="D267" s="53" t="s">
        <v>942</v>
      </c>
      <c r="E267" s="53" t="s">
        <v>1248</v>
      </c>
      <c r="F267" s="53" t="s">
        <v>961</v>
      </c>
      <c r="G267" s="53" t="s">
        <v>1249</v>
      </c>
    </row>
    <row r="268" spans="1:7" ht="13.2" x14ac:dyDescent="0.25">
      <c r="A268" s="53" t="s">
        <v>382</v>
      </c>
      <c r="B268" s="53"/>
      <c r="C268" s="53" t="s">
        <v>944</v>
      </c>
      <c r="D268" s="53" t="s">
        <v>943</v>
      </c>
      <c r="E268" s="53" t="s">
        <v>1250</v>
      </c>
      <c r="F268" s="53" t="s">
        <v>967</v>
      </c>
      <c r="G268" s="53" t="s">
        <v>1123</v>
      </c>
    </row>
    <row r="269" spans="1:7" ht="13.2" x14ac:dyDescent="0.25">
      <c r="A269" s="53" t="s">
        <v>1251</v>
      </c>
      <c r="B269" s="53"/>
      <c r="C269" s="53" t="s">
        <v>875</v>
      </c>
      <c r="D269" s="53" t="s">
        <v>873</v>
      </c>
      <c r="E269" s="53" t="s">
        <v>1117</v>
      </c>
      <c r="F269" s="53" t="s">
        <v>1118</v>
      </c>
      <c r="G269" s="53" t="s">
        <v>1123</v>
      </c>
    </row>
    <row r="270" spans="1:7" ht="13.2" x14ac:dyDescent="0.25">
      <c r="A270" s="53" t="s">
        <v>1252</v>
      </c>
      <c r="B270" s="53"/>
      <c r="C270" s="53" t="s">
        <v>732</v>
      </c>
      <c r="D270" s="53" t="s">
        <v>873</v>
      </c>
      <c r="E270" s="53" t="s">
        <v>1117</v>
      </c>
      <c r="F270" s="53" t="s">
        <v>1118</v>
      </c>
      <c r="G270" s="53" t="s">
        <v>1123</v>
      </c>
    </row>
    <row r="271" spans="1:7" ht="13.2" x14ac:dyDescent="0.25">
      <c r="A271" s="53" t="s">
        <v>1253</v>
      </c>
      <c r="B271" s="53"/>
      <c r="C271" s="53" t="s">
        <v>947</v>
      </c>
      <c r="D271" s="53" t="s">
        <v>946</v>
      </c>
      <c r="E271" s="53" t="s">
        <v>1254</v>
      </c>
      <c r="F271" s="53" t="s">
        <v>971</v>
      </c>
      <c r="G271" s="53" t="s">
        <v>1255</v>
      </c>
    </row>
    <row r="272" spans="1:7" ht="13.2" x14ac:dyDescent="0.25">
      <c r="A272" s="53" t="s">
        <v>1256</v>
      </c>
      <c r="B272" s="53"/>
      <c r="C272" s="53" t="s">
        <v>353</v>
      </c>
      <c r="D272" s="53" t="s">
        <v>948</v>
      </c>
      <c r="E272" s="53" t="s">
        <v>1257</v>
      </c>
      <c r="F272" s="53" t="s">
        <v>1258</v>
      </c>
      <c r="G272" s="53" t="s">
        <v>1123</v>
      </c>
    </row>
    <row r="273" spans="1:9" s="29" customFormat="1" ht="27.9" customHeight="1" x14ac:dyDescent="0.25">
      <c r="A273" s="29" t="s">
        <v>27</v>
      </c>
      <c r="B273" s="50" t="s">
        <v>1259</v>
      </c>
      <c r="D273" s="29" t="s">
        <v>419</v>
      </c>
      <c r="E273" s="29" t="s">
        <v>420</v>
      </c>
      <c r="F273" s="29" t="s">
        <v>421</v>
      </c>
      <c r="G273" s="30" t="s">
        <v>422</v>
      </c>
      <c r="H273" s="29" t="s">
        <v>254</v>
      </c>
      <c r="I273" s="29" t="s">
        <v>255</v>
      </c>
    </row>
    <row r="274" spans="1:9" ht="16.5" customHeight="1" x14ac:dyDescent="0.25">
      <c r="A274" t="s">
        <v>141</v>
      </c>
      <c r="B274" s="26" t="s">
        <v>1259</v>
      </c>
      <c r="D274" t="s">
        <v>431</v>
      </c>
      <c r="E274" t="s">
        <v>432</v>
      </c>
      <c r="F274" t="s">
        <v>433</v>
      </c>
      <c r="G274" s="55" t="s">
        <v>434</v>
      </c>
      <c r="H274" t="s">
        <v>257</v>
      </c>
      <c r="I274" t="s">
        <v>258</v>
      </c>
    </row>
    <row r="275" spans="1:9" ht="16.5" customHeight="1" x14ac:dyDescent="0.25">
      <c r="A275" s="53" t="s">
        <v>142</v>
      </c>
      <c r="B275" s="56" t="s">
        <v>1259</v>
      </c>
      <c r="C275" s="53" t="s">
        <v>367</v>
      </c>
      <c r="D275" s="53" t="s">
        <v>740</v>
      </c>
      <c r="E275" s="53" t="s">
        <v>960</v>
      </c>
      <c r="F275" s="53" t="s">
        <v>961</v>
      </c>
      <c r="G275" s="55" t="s">
        <v>434</v>
      </c>
    </row>
    <row r="276" spans="1:9" ht="16.5" customHeight="1" x14ac:dyDescent="0.25">
      <c r="A276" t="s">
        <v>147</v>
      </c>
      <c r="B276" s="26" t="s">
        <v>1259</v>
      </c>
      <c r="D276" t="s">
        <v>448</v>
      </c>
      <c r="E276" t="s">
        <v>449</v>
      </c>
      <c r="F276" t="s">
        <v>450</v>
      </c>
      <c r="G276" s="55" t="s">
        <v>451</v>
      </c>
      <c r="H276" t="s">
        <v>261</v>
      </c>
      <c r="I276" t="s">
        <v>256</v>
      </c>
    </row>
    <row r="277" spans="1:9" ht="16.5" customHeight="1" x14ac:dyDescent="0.25">
      <c r="A277" t="s">
        <v>156</v>
      </c>
      <c r="B277" s="26" t="s">
        <v>1259</v>
      </c>
      <c r="D277" t="s">
        <v>461</v>
      </c>
      <c r="E277" t="s">
        <v>462</v>
      </c>
      <c r="F277" t="s">
        <v>463</v>
      </c>
      <c r="G277" s="55" t="s">
        <v>464</v>
      </c>
      <c r="H277" t="s">
        <v>256</v>
      </c>
      <c r="I277" t="s">
        <v>263</v>
      </c>
    </row>
    <row r="278" spans="1:9" ht="16.5" customHeight="1" x14ac:dyDescent="0.25">
      <c r="A278" t="s">
        <v>98</v>
      </c>
      <c r="B278" s="26" t="s">
        <v>1259</v>
      </c>
      <c r="D278" t="s">
        <v>468</v>
      </c>
      <c r="E278" t="s">
        <v>469</v>
      </c>
      <c r="F278" t="s">
        <v>470</v>
      </c>
      <c r="G278" s="55" t="s">
        <v>471</v>
      </c>
      <c r="H278" t="s">
        <v>264</v>
      </c>
      <c r="I278" t="s">
        <v>265</v>
      </c>
    </row>
    <row r="279" spans="1:9" ht="16.5" customHeight="1" x14ac:dyDescent="0.25">
      <c r="A279" s="53" t="s">
        <v>70</v>
      </c>
      <c r="B279" s="56" t="s">
        <v>1259</v>
      </c>
      <c r="C279" s="53" t="s">
        <v>367</v>
      </c>
      <c r="D279" s="53" t="s">
        <v>757</v>
      </c>
      <c r="E279" s="53" t="s">
        <v>987</v>
      </c>
      <c r="F279" s="53" t="s">
        <v>950</v>
      </c>
      <c r="G279" s="55" t="s">
        <v>472</v>
      </c>
    </row>
    <row r="280" spans="1:9" ht="16.5" customHeight="1" x14ac:dyDescent="0.25">
      <c r="A280" t="s">
        <v>163</v>
      </c>
      <c r="B280" s="26" t="s">
        <v>1259</v>
      </c>
      <c r="D280" t="s">
        <v>477</v>
      </c>
      <c r="E280" t="s">
        <v>478</v>
      </c>
      <c r="F280" t="s">
        <v>479</v>
      </c>
      <c r="G280" s="55" t="s">
        <v>480</v>
      </c>
      <c r="H280" t="s">
        <v>267</v>
      </c>
      <c r="I280" t="s">
        <v>268</v>
      </c>
    </row>
    <row r="281" spans="1:9" ht="16.5" customHeight="1" x14ac:dyDescent="0.25">
      <c r="A281" t="s">
        <v>481</v>
      </c>
      <c r="B281" s="26" t="s">
        <v>1259</v>
      </c>
      <c r="D281" t="s">
        <v>477</v>
      </c>
      <c r="E281" t="s">
        <v>478</v>
      </c>
      <c r="F281" t="s">
        <v>479</v>
      </c>
      <c r="G281" s="55" t="s">
        <v>480</v>
      </c>
      <c r="H281" t="s">
        <v>267</v>
      </c>
      <c r="I281" t="s">
        <v>268</v>
      </c>
    </row>
    <row r="282" spans="1:9" ht="16.5" customHeight="1" x14ac:dyDescent="0.25">
      <c r="A282" s="53" t="s">
        <v>172</v>
      </c>
      <c r="B282" s="56" t="s">
        <v>1259</v>
      </c>
      <c r="C282" s="53" t="s">
        <v>367</v>
      </c>
      <c r="D282" s="53" t="s">
        <v>767</v>
      </c>
      <c r="E282" s="53" t="s">
        <v>998</v>
      </c>
      <c r="F282" s="53" t="s">
        <v>973</v>
      </c>
      <c r="G282" s="55" t="s">
        <v>494</v>
      </c>
    </row>
    <row r="283" spans="1:9" ht="16.5" customHeight="1" x14ac:dyDescent="0.25">
      <c r="A283" t="s">
        <v>65</v>
      </c>
      <c r="B283" s="26" t="s">
        <v>1259</v>
      </c>
      <c r="D283" t="s">
        <v>497</v>
      </c>
      <c r="E283" t="s">
        <v>498</v>
      </c>
      <c r="F283" t="s">
        <v>423</v>
      </c>
      <c r="G283" s="55" t="s">
        <v>499</v>
      </c>
      <c r="H283" t="s">
        <v>272</v>
      </c>
      <c r="I283" t="s">
        <v>273</v>
      </c>
    </row>
    <row r="284" spans="1:9" ht="16.5" customHeight="1" x14ac:dyDescent="0.25">
      <c r="A284" t="s">
        <v>500</v>
      </c>
      <c r="B284" s="26" t="s">
        <v>1259</v>
      </c>
      <c r="D284" t="s">
        <v>501</v>
      </c>
      <c r="E284" t="s">
        <v>502</v>
      </c>
      <c r="F284" t="s">
        <v>503</v>
      </c>
      <c r="G284" s="55" t="s">
        <v>504</v>
      </c>
      <c r="H284" t="s">
        <v>256</v>
      </c>
      <c r="I284" t="s">
        <v>274</v>
      </c>
    </row>
    <row r="285" spans="1:9" ht="16.5" customHeight="1" x14ac:dyDescent="0.25">
      <c r="A285" t="s">
        <v>174</v>
      </c>
      <c r="B285" s="26" t="s">
        <v>1259</v>
      </c>
      <c r="D285" t="s">
        <v>501</v>
      </c>
      <c r="E285" t="s">
        <v>502</v>
      </c>
      <c r="F285" t="s">
        <v>503</v>
      </c>
      <c r="G285" s="55" t="s">
        <v>504</v>
      </c>
      <c r="H285" t="s">
        <v>256</v>
      </c>
      <c r="I285" t="s">
        <v>274</v>
      </c>
    </row>
    <row r="286" spans="1:9" ht="16.5" customHeight="1" x14ac:dyDescent="0.25">
      <c r="A286" t="s">
        <v>507</v>
      </c>
      <c r="B286" s="26" t="s">
        <v>1259</v>
      </c>
      <c r="D286" t="s">
        <v>508</v>
      </c>
      <c r="E286" t="s">
        <v>509</v>
      </c>
      <c r="F286" t="s">
        <v>423</v>
      </c>
      <c r="G286" s="55" t="s">
        <v>510</v>
      </c>
      <c r="H286" t="s">
        <v>275</v>
      </c>
      <c r="I286" t="s">
        <v>276</v>
      </c>
    </row>
    <row r="287" spans="1:9" ht="16.5" customHeight="1" x14ac:dyDescent="0.25">
      <c r="A287" t="s">
        <v>181</v>
      </c>
      <c r="B287" s="26" t="s">
        <v>1259</v>
      </c>
      <c r="D287" t="s">
        <v>514</v>
      </c>
      <c r="E287" t="s">
        <v>515</v>
      </c>
      <c r="F287" t="s">
        <v>423</v>
      </c>
      <c r="G287" s="55" t="s">
        <v>516</v>
      </c>
      <c r="H287" t="s">
        <v>277</v>
      </c>
      <c r="I287" t="s">
        <v>278</v>
      </c>
    </row>
    <row r="288" spans="1:9" ht="16.5" customHeight="1" x14ac:dyDescent="0.25">
      <c r="A288" t="s">
        <v>182</v>
      </c>
      <c r="B288" s="26" t="s">
        <v>1259</v>
      </c>
      <c r="D288" t="s">
        <v>517</v>
      </c>
      <c r="E288" t="s">
        <v>518</v>
      </c>
      <c r="F288" t="s">
        <v>423</v>
      </c>
      <c r="G288" s="55" t="s">
        <v>519</v>
      </c>
      <c r="H288" t="s">
        <v>279</v>
      </c>
      <c r="I288" t="s">
        <v>280</v>
      </c>
    </row>
    <row r="289" spans="1:9" ht="16.5" customHeight="1" x14ac:dyDescent="0.25">
      <c r="A289" t="s">
        <v>528</v>
      </c>
      <c r="B289" s="26" t="s">
        <v>1259</v>
      </c>
      <c r="D289" t="s">
        <v>525</v>
      </c>
      <c r="E289" t="s">
        <v>526</v>
      </c>
      <c r="F289" t="s">
        <v>503</v>
      </c>
      <c r="G289" s="55" t="s">
        <v>527</v>
      </c>
      <c r="H289" t="s">
        <v>281</v>
      </c>
      <c r="I289" t="s">
        <v>282</v>
      </c>
    </row>
    <row r="290" spans="1:9" ht="16.5" customHeight="1" x14ac:dyDescent="0.25">
      <c r="A290" t="s">
        <v>186</v>
      </c>
      <c r="B290" s="26" t="s">
        <v>1259</v>
      </c>
      <c r="D290" t="s">
        <v>529</v>
      </c>
      <c r="E290" t="s">
        <v>530</v>
      </c>
      <c r="F290" t="s">
        <v>450</v>
      </c>
      <c r="G290" s="55" t="s">
        <v>531</v>
      </c>
      <c r="H290" t="s">
        <v>283</v>
      </c>
      <c r="I290" t="s">
        <v>256</v>
      </c>
    </row>
    <row r="291" spans="1:9" ht="16.5" customHeight="1" x14ac:dyDescent="0.25">
      <c r="A291" t="s">
        <v>189</v>
      </c>
      <c r="B291" s="26" t="s">
        <v>1259</v>
      </c>
      <c r="D291" t="s">
        <v>534</v>
      </c>
      <c r="E291" t="s">
        <v>535</v>
      </c>
      <c r="F291" t="s">
        <v>423</v>
      </c>
      <c r="G291" s="55" t="s">
        <v>536</v>
      </c>
      <c r="H291" t="s">
        <v>284</v>
      </c>
      <c r="I291" t="s">
        <v>256</v>
      </c>
    </row>
    <row r="292" spans="1:9" ht="16.5" customHeight="1" x14ac:dyDescent="0.25">
      <c r="A292" t="s">
        <v>542</v>
      </c>
      <c r="B292" s="26" t="s">
        <v>1259</v>
      </c>
      <c r="D292" t="s">
        <v>543</v>
      </c>
      <c r="E292" t="s">
        <v>544</v>
      </c>
      <c r="F292" t="s">
        <v>470</v>
      </c>
      <c r="G292" s="55" t="s">
        <v>545</v>
      </c>
      <c r="H292" t="s">
        <v>286</v>
      </c>
      <c r="I292" t="s">
        <v>287</v>
      </c>
    </row>
    <row r="293" spans="1:9" ht="16.5" customHeight="1" x14ac:dyDescent="0.25">
      <c r="A293" t="s">
        <v>548</v>
      </c>
      <c r="B293" s="26" t="s">
        <v>1259</v>
      </c>
      <c r="D293" t="s">
        <v>549</v>
      </c>
      <c r="E293" t="s">
        <v>550</v>
      </c>
      <c r="F293" t="s">
        <v>444</v>
      </c>
      <c r="G293" s="55" t="s">
        <v>551</v>
      </c>
      <c r="H293" t="s">
        <v>288</v>
      </c>
      <c r="I293" t="s">
        <v>289</v>
      </c>
    </row>
    <row r="294" spans="1:9" ht="16.5" customHeight="1" x14ac:dyDescent="0.25">
      <c r="A294" s="53" t="s">
        <v>193</v>
      </c>
      <c r="B294" s="56" t="s">
        <v>1259</v>
      </c>
      <c r="C294" s="53" t="s">
        <v>367</v>
      </c>
      <c r="D294" s="53" t="s">
        <v>796</v>
      </c>
      <c r="E294" s="53" t="s">
        <v>1028</v>
      </c>
      <c r="F294" s="53" t="s">
        <v>1029</v>
      </c>
      <c r="G294" s="55" t="s">
        <v>557</v>
      </c>
    </row>
    <row r="295" spans="1:9" ht="16.5" customHeight="1" x14ac:dyDescent="0.25">
      <c r="A295" s="53" t="s">
        <v>196</v>
      </c>
      <c r="B295" s="56" t="s">
        <v>1259</v>
      </c>
      <c r="C295" s="53" t="s">
        <v>367</v>
      </c>
      <c r="D295" s="53" t="s">
        <v>802</v>
      </c>
      <c r="E295" s="53" t="s">
        <v>1034</v>
      </c>
      <c r="F295" s="53" t="s">
        <v>967</v>
      </c>
      <c r="G295" s="55" t="s">
        <v>558</v>
      </c>
    </row>
    <row r="296" spans="1:9" ht="16.5" customHeight="1" x14ac:dyDescent="0.25">
      <c r="A296" t="s">
        <v>26</v>
      </c>
      <c r="B296" s="26" t="s">
        <v>1259</v>
      </c>
      <c r="D296" t="s">
        <v>562</v>
      </c>
      <c r="E296" t="s">
        <v>563</v>
      </c>
      <c r="F296" t="s">
        <v>421</v>
      </c>
      <c r="G296" s="55" t="s">
        <v>564</v>
      </c>
      <c r="H296" t="s">
        <v>291</v>
      </c>
      <c r="I296" t="s">
        <v>292</v>
      </c>
    </row>
    <row r="297" spans="1:9" ht="16.5" customHeight="1" x14ac:dyDescent="0.25">
      <c r="A297" t="s">
        <v>215</v>
      </c>
      <c r="B297" s="26" t="s">
        <v>1259</v>
      </c>
      <c r="D297" t="s">
        <v>587</v>
      </c>
      <c r="E297" t="s">
        <v>588</v>
      </c>
      <c r="F297" t="s">
        <v>475</v>
      </c>
      <c r="G297" s="55" t="s">
        <v>589</v>
      </c>
      <c r="H297" t="s">
        <v>296</v>
      </c>
      <c r="I297" t="s">
        <v>256</v>
      </c>
    </row>
    <row r="298" spans="1:9" ht="16.5" customHeight="1" x14ac:dyDescent="0.25">
      <c r="A298" t="s">
        <v>598</v>
      </c>
      <c r="B298" s="26" t="s">
        <v>1259</v>
      </c>
      <c r="D298" t="s">
        <v>599</v>
      </c>
      <c r="E298" t="s">
        <v>600</v>
      </c>
      <c r="F298" t="s">
        <v>601</v>
      </c>
      <c r="G298" s="55" t="s">
        <v>602</v>
      </c>
      <c r="H298" t="s">
        <v>298</v>
      </c>
      <c r="I298" t="s">
        <v>299</v>
      </c>
    </row>
    <row r="299" spans="1:9" ht="16.5" customHeight="1" x14ac:dyDescent="0.25">
      <c r="A299" t="s">
        <v>32</v>
      </c>
      <c r="B299" s="26" t="s">
        <v>1259</v>
      </c>
      <c r="D299" t="s">
        <v>605</v>
      </c>
      <c r="E299" t="s">
        <v>606</v>
      </c>
      <c r="F299" t="s">
        <v>423</v>
      </c>
      <c r="G299" s="55" t="s">
        <v>607</v>
      </c>
      <c r="H299" t="s">
        <v>300</v>
      </c>
      <c r="I299" t="s">
        <v>301</v>
      </c>
    </row>
    <row r="300" spans="1:9" ht="16.5" customHeight="1" x14ac:dyDescent="0.25">
      <c r="A300" t="s">
        <v>33</v>
      </c>
      <c r="B300" s="26" t="s">
        <v>1259</v>
      </c>
      <c r="D300" t="s">
        <v>605</v>
      </c>
      <c r="E300" t="s">
        <v>606</v>
      </c>
      <c r="F300" t="s">
        <v>423</v>
      </c>
      <c r="G300" s="55" t="s">
        <v>607</v>
      </c>
      <c r="H300" t="s">
        <v>300</v>
      </c>
      <c r="I300" t="s">
        <v>301</v>
      </c>
    </row>
    <row r="301" spans="1:9" ht="16.5" customHeight="1" x14ac:dyDescent="0.25">
      <c r="A301" t="s">
        <v>610</v>
      </c>
      <c r="B301" s="26" t="s">
        <v>1259</v>
      </c>
      <c r="C301" s="26"/>
      <c r="D301" t="s">
        <v>611</v>
      </c>
      <c r="E301" t="s">
        <v>612</v>
      </c>
      <c r="F301" t="s">
        <v>479</v>
      </c>
      <c r="G301" s="55" t="s">
        <v>613</v>
      </c>
      <c r="H301" t="s">
        <v>302</v>
      </c>
      <c r="I301" t="s">
        <v>303</v>
      </c>
    </row>
    <row r="302" spans="1:9" ht="16.5" customHeight="1" x14ac:dyDescent="0.25">
      <c r="A302" s="53" t="s">
        <v>614</v>
      </c>
      <c r="B302" s="56" t="s">
        <v>1259</v>
      </c>
      <c r="C302" s="53" t="s">
        <v>367</v>
      </c>
      <c r="D302" s="53" t="s">
        <v>823</v>
      </c>
      <c r="E302" s="53" t="s">
        <v>1058</v>
      </c>
      <c r="F302" s="53" t="s">
        <v>1027</v>
      </c>
      <c r="G302" s="55" t="s">
        <v>613</v>
      </c>
    </row>
    <row r="303" spans="1:9" ht="16.5" customHeight="1" x14ac:dyDescent="0.25">
      <c r="A303" s="53" t="s">
        <v>75</v>
      </c>
      <c r="B303" s="56" t="s">
        <v>1259</v>
      </c>
      <c r="C303" s="53" t="s">
        <v>367</v>
      </c>
      <c r="D303" s="53" t="s">
        <v>832</v>
      </c>
      <c r="E303" s="53" t="s">
        <v>1070</v>
      </c>
      <c r="F303" s="53" t="s">
        <v>1071</v>
      </c>
      <c r="G303" s="55" t="s">
        <v>628</v>
      </c>
    </row>
    <row r="304" spans="1:9" ht="33.6" customHeight="1" x14ac:dyDescent="0.25">
      <c r="A304" t="s">
        <v>647</v>
      </c>
      <c r="B304" s="26" t="s">
        <v>1259</v>
      </c>
      <c r="D304" t="s">
        <v>648</v>
      </c>
      <c r="E304" t="s">
        <v>649</v>
      </c>
      <c r="F304" t="s">
        <v>433</v>
      </c>
      <c r="G304" s="55" t="s">
        <v>650</v>
      </c>
      <c r="H304" t="s">
        <v>313</v>
      </c>
      <c r="I304" t="s">
        <v>314</v>
      </c>
    </row>
    <row r="305" spans="1:9" ht="16.5" customHeight="1" x14ac:dyDescent="0.25">
      <c r="A305" t="s">
        <v>117</v>
      </c>
      <c r="B305" s="26" t="s">
        <v>1259</v>
      </c>
      <c r="D305" t="s">
        <v>651</v>
      </c>
      <c r="E305" t="s">
        <v>652</v>
      </c>
      <c r="F305" t="s">
        <v>423</v>
      </c>
      <c r="G305" s="55" t="s">
        <v>653</v>
      </c>
      <c r="H305" t="s">
        <v>315</v>
      </c>
      <c r="I305" t="s">
        <v>316</v>
      </c>
    </row>
    <row r="306" spans="1:9" ht="16.5" customHeight="1" x14ac:dyDescent="0.25">
      <c r="A306" s="53" t="s">
        <v>238</v>
      </c>
      <c r="B306" s="56" t="s">
        <v>1259</v>
      </c>
      <c r="C306" s="53" t="s">
        <v>367</v>
      </c>
      <c r="D306" s="53" t="s">
        <v>853</v>
      </c>
      <c r="E306" s="53" t="s">
        <v>1096</v>
      </c>
      <c r="F306" s="53" t="s">
        <v>1097</v>
      </c>
      <c r="G306" s="55" t="s">
        <v>675</v>
      </c>
    </row>
    <row r="307" spans="1:9" ht="16.5" customHeight="1" x14ac:dyDescent="0.25">
      <c r="A307" t="s">
        <v>676</v>
      </c>
      <c r="B307" s="26" t="s">
        <v>1259</v>
      </c>
      <c r="D307" t="s">
        <v>672</v>
      </c>
      <c r="E307" t="s">
        <v>673</v>
      </c>
      <c r="F307" t="s">
        <v>674</v>
      </c>
      <c r="G307" s="55" t="s">
        <v>675</v>
      </c>
      <c r="H307" t="s">
        <v>320</v>
      </c>
      <c r="I307" t="s">
        <v>256</v>
      </c>
    </row>
    <row r="308" spans="1:9" ht="16.5" customHeight="1" x14ac:dyDescent="0.25">
      <c r="A308" s="53" t="s">
        <v>96</v>
      </c>
      <c r="B308" s="56" t="s">
        <v>1259</v>
      </c>
      <c r="C308" s="53" t="s">
        <v>367</v>
      </c>
      <c r="D308" s="53" t="s">
        <v>854</v>
      </c>
      <c r="E308" s="53" t="s">
        <v>1098</v>
      </c>
      <c r="F308" s="53" t="s">
        <v>961</v>
      </c>
      <c r="G308" s="55" t="s">
        <v>680</v>
      </c>
    </row>
    <row r="309" spans="1:9" ht="16.5" customHeight="1" x14ac:dyDescent="0.25">
      <c r="A309" s="53" t="s">
        <v>102</v>
      </c>
      <c r="B309" s="56" t="s">
        <v>1259</v>
      </c>
      <c r="C309" s="53" t="s">
        <v>367</v>
      </c>
      <c r="D309" s="53" t="s">
        <v>858</v>
      </c>
      <c r="E309" s="53" t="s">
        <v>1101</v>
      </c>
      <c r="F309" s="53" t="s">
        <v>950</v>
      </c>
      <c r="G309" s="55" t="s">
        <v>681</v>
      </c>
    </row>
    <row r="310" spans="1:9" ht="16.5" customHeight="1" x14ac:dyDescent="0.25">
      <c r="A310" s="53" t="s">
        <v>23</v>
      </c>
      <c r="B310" s="56" t="s">
        <v>1259</v>
      </c>
      <c r="C310" s="53" t="s">
        <v>367</v>
      </c>
      <c r="D310" s="53" t="s">
        <v>866</v>
      </c>
      <c r="E310" s="53" t="s">
        <v>1108</v>
      </c>
      <c r="F310" s="53" t="s">
        <v>1109</v>
      </c>
      <c r="G310" s="55" t="s">
        <v>690</v>
      </c>
    </row>
    <row r="311" spans="1:9" ht="26.4" x14ac:dyDescent="0.25">
      <c r="A311" s="53" t="s">
        <v>705</v>
      </c>
      <c r="B311" s="56" t="s">
        <v>1259</v>
      </c>
      <c r="C311" s="53" t="s">
        <v>354</v>
      </c>
      <c r="D311" s="53" t="s">
        <v>869</v>
      </c>
      <c r="E311" s="53" t="s">
        <v>1114</v>
      </c>
      <c r="F311" s="53" t="s">
        <v>961</v>
      </c>
      <c r="G311" s="55" t="s">
        <v>707</v>
      </c>
    </row>
    <row r="312" spans="1:9" ht="26.4" x14ac:dyDescent="0.25">
      <c r="A312" t="s">
        <v>245</v>
      </c>
      <c r="B312" s="26" t="s">
        <v>1259</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4"/>
  </cols>
  <sheetData>
    <row r="1" spans="1:6" x14ac:dyDescent="0.3">
      <c r="A1" t="s">
        <v>3</v>
      </c>
      <c r="B1" t="s">
        <v>7</v>
      </c>
      <c r="C1" t="s">
        <v>1526</v>
      </c>
      <c r="D1" s="104" t="s">
        <v>1547</v>
      </c>
      <c r="E1" s="110" t="s">
        <v>1582</v>
      </c>
    </row>
    <row r="2" spans="1:6" x14ac:dyDescent="0.3">
      <c r="A2" t="s">
        <v>1491</v>
      </c>
      <c r="B2" s="1" t="s">
        <v>1367</v>
      </c>
      <c r="C2">
        <v>6</v>
      </c>
      <c r="D2" s="104" t="str">
        <f t="shared" ref="D2" si="0">IF(OR(C2=5,C2=6),"Red",IF(OR(C2=7,C2=8),"Green","Blue"))</f>
        <v>Red</v>
      </c>
      <c r="F2" s="104" t="s">
        <v>1548</v>
      </c>
    </row>
    <row r="3" spans="1:6" x14ac:dyDescent="0.3">
      <c r="A3" t="s">
        <v>125</v>
      </c>
      <c r="B3" s="1" t="s">
        <v>355</v>
      </c>
      <c r="C3">
        <v>10</v>
      </c>
      <c r="D3" s="104" t="str">
        <f>IF(OR(C3=5,C3=6),"Red",IF(OR(C3=7,C3=8),"Green","Blue"))</f>
        <v>Blue</v>
      </c>
      <c r="F3" s="104" t="s">
        <v>1549</v>
      </c>
    </row>
    <row r="4" spans="1:6" x14ac:dyDescent="0.3">
      <c r="A4" t="s">
        <v>1499</v>
      </c>
      <c r="B4" s="1" t="s">
        <v>355</v>
      </c>
      <c r="C4">
        <v>11</v>
      </c>
      <c r="D4" s="104" t="str">
        <f t="shared" ref="D4:D67" si="1">IF(OR(C4=5,C4=6),"Red",IF(OR(C4=7,C4=8),"Green","Blue"))</f>
        <v>Blue</v>
      </c>
      <c r="F4" s="104" t="s">
        <v>1550</v>
      </c>
    </row>
    <row r="5" spans="1:6" x14ac:dyDescent="0.3">
      <c r="A5" t="s">
        <v>1488</v>
      </c>
      <c r="B5" s="1" t="s">
        <v>1368</v>
      </c>
      <c r="C5">
        <v>6</v>
      </c>
      <c r="D5" s="104" t="str">
        <f t="shared" si="1"/>
        <v>Red</v>
      </c>
      <c r="F5" s="104" t="s">
        <v>1551</v>
      </c>
    </row>
    <row r="6" spans="1:6" x14ac:dyDescent="0.3">
      <c r="A6" t="s">
        <v>1390</v>
      </c>
      <c r="B6" s="1" t="s">
        <v>1583</v>
      </c>
      <c r="C6">
        <v>6</v>
      </c>
      <c r="D6" s="104" t="str">
        <f t="shared" si="1"/>
        <v>Red</v>
      </c>
      <c r="F6" s="104" t="s">
        <v>1552</v>
      </c>
    </row>
    <row r="7" spans="1:6" x14ac:dyDescent="0.3">
      <c r="A7" t="s">
        <v>134</v>
      </c>
      <c r="B7" s="1" t="s">
        <v>355</v>
      </c>
      <c r="C7">
        <v>10</v>
      </c>
      <c r="D7" s="104" t="str">
        <f t="shared" si="1"/>
        <v>Blue</v>
      </c>
      <c r="F7" s="104" t="s">
        <v>140</v>
      </c>
    </row>
    <row r="8" spans="1:6" x14ac:dyDescent="0.3">
      <c r="A8" t="s">
        <v>954</v>
      </c>
      <c r="B8" s="1" t="s">
        <v>1583</v>
      </c>
      <c r="D8" s="104" t="str">
        <f t="shared" si="1"/>
        <v>Blue</v>
      </c>
      <c r="F8" s="104" t="s">
        <v>1553</v>
      </c>
    </row>
    <row r="9" spans="1:6" x14ac:dyDescent="0.3">
      <c r="A9" t="s">
        <v>71</v>
      </c>
      <c r="B9" s="1" t="s">
        <v>355</v>
      </c>
      <c r="C9">
        <v>9</v>
      </c>
      <c r="D9" s="104" t="str">
        <f t="shared" si="1"/>
        <v>Blue</v>
      </c>
    </row>
    <row r="10" spans="1:6" x14ac:dyDescent="0.3">
      <c r="A10" t="s">
        <v>402</v>
      </c>
      <c r="B10" s="1" t="s">
        <v>1367</v>
      </c>
      <c r="C10">
        <v>7</v>
      </c>
      <c r="D10" s="104" t="str">
        <f t="shared" si="1"/>
        <v>Green</v>
      </c>
    </row>
    <row r="11" spans="1:6" x14ac:dyDescent="0.3">
      <c r="A11" t="s">
        <v>435</v>
      </c>
      <c r="B11" s="1" t="s">
        <v>355</v>
      </c>
      <c r="C11">
        <v>12</v>
      </c>
      <c r="D11" s="104" t="str">
        <f t="shared" si="1"/>
        <v>Blue</v>
      </c>
    </row>
    <row r="12" spans="1:6" x14ac:dyDescent="0.3">
      <c r="A12" t="s">
        <v>95</v>
      </c>
      <c r="B12" s="1" t="s">
        <v>1584</v>
      </c>
      <c r="C12">
        <v>12</v>
      </c>
      <c r="D12" s="104" t="str">
        <f t="shared" si="1"/>
        <v>Blue</v>
      </c>
    </row>
    <row r="13" spans="1:6" x14ac:dyDescent="0.3">
      <c r="A13" t="s">
        <v>1418</v>
      </c>
      <c r="B13" s="1" t="s">
        <v>355</v>
      </c>
      <c r="C13">
        <v>9</v>
      </c>
      <c r="D13" s="104" t="str">
        <f t="shared" si="1"/>
        <v>Blue</v>
      </c>
    </row>
    <row r="14" spans="1:6" x14ac:dyDescent="0.3">
      <c r="A14" t="s">
        <v>150</v>
      </c>
      <c r="B14" s="1" t="s">
        <v>354</v>
      </c>
      <c r="C14">
        <v>11</v>
      </c>
      <c r="D14" s="104" t="str">
        <f t="shared" si="1"/>
        <v>Blue</v>
      </c>
    </row>
    <row r="15" spans="1:6" x14ac:dyDescent="0.3">
      <c r="A15" t="s">
        <v>977</v>
      </c>
      <c r="B15" s="1" t="s">
        <v>355</v>
      </c>
      <c r="C15">
        <v>9</v>
      </c>
      <c r="D15" s="104" t="str">
        <f t="shared" si="1"/>
        <v>Blue</v>
      </c>
    </row>
    <row r="16" spans="1:6" x14ac:dyDescent="0.3">
      <c r="A16" t="s">
        <v>333</v>
      </c>
      <c r="B16" s="1" t="s">
        <v>1368</v>
      </c>
      <c r="C16">
        <v>7</v>
      </c>
      <c r="D16" s="104" t="str">
        <f t="shared" si="1"/>
        <v>Green</v>
      </c>
    </row>
    <row r="17" spans="1:4" x14ac:dyDescent="0.3">
      <c r="A17" t="s">
        <v>152</v>
      </c>
      <c r="B17" s="1" t="s">
        <v>355</v>
      </c>
      <c r="C17">
        <v>11</v>
      </c>
      <c r="D17" s="104" t="str">
        <f t="shared" si="1"/>
        <v>Blue</v>
      </c>
    </row>
    <row r="18" spans="1:4" x14ac:dyDescent="0.3">
      <c r="A18" t="s">
        <v>981</v>
      </c>
      <c r="B18" s="1" t="s">
        <v>738</v>
      </c>
      <c r="C18">
        <v>8</v>
      </c>
      <c r="D18" s="104" t="str">
        <f t="shared" si="1"/>
        <v>Green</v>
      </c>
    </row>
    <row r="19" spans="1:4" x14ac:dyDescent="0.3">
      <c r="A19" t="s">
        <v>984</v>
      </c>
      <c r="B19" s="1" t="s">
        <v>354</v>
      </c>
      <c r="C19">
        <v>11</v>
      </c>
      <c r="D19" s="104" t="str">
        <f t="shared" si="1"/>
        <v>Blue</v>
      </c>
    </row>
    <row r="20" spans="1:4" x14ac:dyDescent="0.3">
      <c r="A20" t="s">
        <v>383</v>
      </c>
      <c r="B20" s="1" t="s">
        <v>738</v>
      </c>
      <c r="C20">
        <v>7</v>
      </c>
      <c r="D20" s="104" t="str">
        <f t="shared" si="1"/>
        <v>Green</v>
      </c>
    </row>
    <row r="21" spans="1:4" x14ac:dyDescent="0.3">
      <c r="A21" t="s">
        <v>1380</v>
      </c>
      <c r="B21" s="1" t="s">
        <v>1368</v>
      </c>
      <c r="C21">
        <v>6</v>
      </c>
      <c r="D21" s="104" t="str">
        <f t="shared" si="1"/>
        <v>Red</v>
      </c>
    </row>
    <row r="22" spans="1:4" x14ac:dyDescent="0.3">
      <c r="A22" t="s">
        <v>1378</v>
      </c>
      <c r="B22" s="1" t="s">
        <v>1367</v>
      </c>
      <c r="C22">
        <v>8</v>
      </c>
      <c r="D22" s="104" t="str">
        <f t="shared" si="1"/>
        <v>Green</v>
      </c>
    </row>
    <row r="23" spans="1:4" x14ac:dyDescent="0.3">
      <c r="A23" t="s">
        <v>68</v>
      </c>
      <c r="B23" s="1" t="s">
        <v>738</v>
      </c>
      <c r="C23">
        <v>8</v>
      </c>
      <c r="D23" s="104" t="str">
        <f t="shared" si="1"/>
        <v>Green</v>
      </c>
    </row>
    <row r="24" spans="1:4" x14ac:dyDescent="0.3">
      <c r="A24" t="s">
        <v>1429</v>
      </c>
      <c r="B24" s="1" t="s">
        <v>1583</v>
      </c>
      <c r="C24">
        <v>6</v>
      </c>
      <c r="D24" s="104" t="str">
        <f t="shared" si="1"/>
        <v>Red</v>
      </c>
    </row>
    <row r="25" spans="1:4" x14ac:dyDescent="0.3">
      <c r="A25" t="s">
        <v>1381</v>
      </c>
      <c r="B25" s="1" t="s">
        <v>1367</v>
      </c>
      <c r="C25">
        <v>6</v>
      </c>
      <c r="D25" s="104" t="str">
        <f t="shared" si="1"/>
        <v>Red</v>
      </c>
    </row>
    <row r="26" spans="1:4" x14ac:dyDescent="0.3">
      <c r="A26" t="s">
        <v>88</v>
      </c>
      <c r="B26" s="1" t="s">
        <v>354</v>
      </c>
      <c r="C26">
        <v>11</v>
      </c>
      <c r="D26" s="104" t="str">
        <f t="shared" si="1"/>
        <v>Blue</v>
      </c>
    </row>
    <row r="27" spans="1:4" x14ac:dyDescent="0.3">
      <c r="A27" t="s">
        <v>994</v>
      </c>
      <c r="B27" s="1" t="s">
        <v>1367</v>
      </c>
      <c r="C27">
        <v>7</v>
      </c>
      <c r="D27" s="104" t="str">
        <f t="shared" si="1"/>
        <v>Green</v>
      </c>
    </row>
    <row r="28" spans="1:4" x14ac:dyDescent="0.3">
      <c r="A28" t="s">
        <v>120</v>
      </c>
      <c r="B28" s="1" t="s">
        <v>1584</v>
      </c>
      <c r="C28">
        <v>12</v>
      </c>
      <c r="D28" s="104" t="str">
        <f t="shared" si="1"/>
        <v>Blue</v>
      </c>
    </row>
    <row r="29" spans="1:4" x14ac:dyDescent="0.3">
      <c r="A29" t="s">
        <v>12</v>
      </c>
      <c r="B29" s="1" t="s">
        <v>1584</v>
      </c>
      <c r="C29">
        <v>12</v>
      </c>
      <c r="D29" s="104" t="str">
        <f t="shared" si="1"/>
        <v>Blue</v>
      </c>
    </row>
    <row r="30" spans="1:4" x14ac:dyDescent="0.3">
      <c r="A30" t="s">
        <v>175</v>
      </c>
      <c r="B30" s="1" t="s">
        <v>355</v>
      </c>
      <c r="C30">
        <v>10</v>
      </c>
      <c r="D30" s="104" t="str">
        <f t="shared" si="1"/>
        <v>Blue</v>
      </c>
    </row>
    <row r="31" spans="1:4" x14ac:dyDescent="0.3">
      <c r="A31" t="s">
        <v>1438</v>
      </c>
      <c r="B31" s="1" t="s">
        <v>1367</v>
      </c>
      <c r="C31">
        <v>7</v>
      </c>
      <c r="D31" s="104" t="str">
        <f t="shared" si="1"/>
        <v>Green</v>
      </c>
    </row>
    <row r="32" spans="1:4" x14ac:dyDescent="0.3">
      <c r="A32" t="s">
        <v>111</v>
      </c>
      <c r="B32" s="1" t="s">
        <v>354</v>
      </c>
      <c r="C32">
        <v>9</v>
      </c>
      <c r="D32" s="104" t="str">
        <f t="shared" si="1"/>
        <v>Blue</v>
      </c>
    </row>
    <row r="33" spans="1:4" x14ac:dyDescent="0.3">
      <c r="A33" t="s">
        <v>1370</v>
      </c>
      <c r="B33" s="1" t="s">
        <v>1583</v>
      </c>
      <c r="C33">
        <v>6</v>
      </c>
      <c r="D33" s="104" t="str">
        <f t="shared" si="1"/>
        <v>Red</v>
      </c>
    </row>
    <row r="34" spans="1:4" x14ac:dyDescent="0.3">
      <c r="A34" t="s">
        <v>25</v>
      </c>
      <c r="B34" s="1" t="s">
        <v>1584</v>
      </c>
      <c r="C34">
        <v>12</v>
      </c>
      <c r="D34" s="104" t="str">
        <f t="shared" si="1"/>
        <v>Blue</v>
      </c>
    </row>
    <row r="35" spans="1:4" x14ac:dyDescent="0.3">
      <c r="A35" t="s">
        <v>1365</v>
      </c>
      <c r="B35" s="1" t="s">
        <v>1583</v>
      </c>
      <c r="C35">
        <v>6</v>
      </c>
      <c r="D35" s="104" t="str">
        <f t="shared" si="1"/>
        <v>Red</v>
      </c>
    </row>
    <row r="36" spans="1:4" x14ac:dyDescent="0.3">
      <c r="A36" t="s">
        <v>332</v>
      </c>
      <c r="B36" s="1" t="s">
        <v>1368</v>
      </c>
      <c r="C36">
        <v>8</v>
      </c>
      <c r="D36" s="104" t="str">
        <f t="shared" si="1"/>
        <v>Green</v>
      </c>
    </row>
    <row r="37" spans="1:4" x14ac:dyDescent="0.3">
      <c r="A37" t="s">
        <v>69</v>
      </c>
      <c r="B37" s="1" t="s">
        <v>355</v>
      </c>
      <c r="C37">
        <v>10</v>
      </c>
      <c r="D37" s="104" t="str">
        <f t="shared" si="1"/>
        <v>Blue</v>
      </c>
    </row>
    <row r="38" spans="1:4" x14ac:dyDescent="0.3">
      <c r="A38" t="s">
        <v>364</v>
      </c>
      <c r="B38" s="1" t="s">
        <v>354</v>
      </c>
      <c r="C38">
        <v>10</v>
      </c>
      <c r="D38" s="104" t="str">
        <f t="shared" si="1"/>
        <v>Blue</v>
      </c>
    </row>
    <row r="39" spans="1:4" x14ac:dyDescent="0.3">
      <c r="A39" t="s">
        <v>1446</v>
      </c>
      <c r="B39" s="1" t="s">
        <v>738</v>
      </c>
      <c r="C39">
        <v>8</v>
      </c>
      <c r="D39" s="104" t="str">
        <f t="shared" si="1"/>
        <v>Green</v>
      </c>
    </row>
    <row r="40" spans="1:4" x14ac:dyDescent="0.3">
      <c r="A40" t="s">
        <v>76</v>
      </c>
      <c r="B40" s="1" t="s">
        <v>355</v>
      </c>
      <c r="C40">
        <v>11</v>
      </c>
      <c r="D40" s="104" t="str">
        <f t="shared" si="1"/>
        <v>Blue</v>
      </c>
    </row>
    <row r="41" spans="1:4" x14ac:dyDescent="0.3">
      <c r="A41" t="s">
        <v>1447</v>
      </c>
      <c r="B41" s="1" t="s">
        <v>355</v>
      </c>
      <c r="C41">
        <v>8</v>
      </c>
      <c r="D41" s="104" t="str">
        <f t="shared" si="1"/>
        <v>Green</v>
      </c>
    </row>
    <row r="42" spans="1:4" x14ac:dyDescent="0.3">
      <c r="A42" t="s">
        <v>10</v>
      </c>
      <c r="B42" s="1" t="s">
        <v>355</v>
      </c>
      <c r="C42">
        <v>9</v>
      </c>
      <c r="D42" s="104" t="str">
        <f t="shared" si="1"/>
        <v>Blue</v>
      </c>
    </row>
    <row r="43" spans="1:4" x14ac:dyDescent="0.3">
      <c r="A43" t="s">
        <v>1022</v>
      </c>
      <c r="B43" s="1" t="s">
        <v>1585</v>
      </c>
      <c r="C43">
        <v>12</v>
      </c>
      <c r="D43" s="104" t="str">
        <f t="shared" si="1"/>
        <v>Blue</v>
      </c>
    </row>
    <row r="44" spans="1:4" x14ac:dyDescent="0.3">
      <c r="A44" t="s">
        <v>106</v>
      </c>
      <c r="B44" s="1" t="s">
        <v>355</v>
      </c>
      <c r="C44">
        <v>11</v>
      </c>
      <c r="D44" s="104" t="str">
        <f t="shared" si="1"/>
        <v>Blue</v>
      </c>
    </row>
    <row r="45" spans="1:4" x14ac:dyDescent="0.3">
      <c r="A45" t="s">
        <v>378</v>
      </c>
      <c r="B45" s="1" t="s">
        <v>738</v>
      </c>
      <c r="C45">
        <v>7</v>
      </c>
      <c r="D45" s="104" t="str">
        <f t="shared" si="1"/>
        <v>Green</v>
      </c>
    </row>
    <row r="46" spans="1:4" x14ac:dyDescent="0.3">
      <c r="A46" t="s">
        <v>123</v>
      </c>
      <c r="B46" s="1" t="s">
        <v>354</v>
      </c>
      <c r="C46">
        <v>11</v>
      </c>
      <c r="D46" s="104" t="str">
        <f t="shared" si="1"/>
        <v>Blue</v>
      </c>
    </row>
    <row r="47" spans="1:4" x14ac:dyDescent="0.3">
      <c r="A47" t="s">
        <v>110</v>
      </c>
      <c r="B47" s="1" t="s">
        <v>355</v>
      </c>
      <c r="C47">
        <v>11</v>
      </c>
      <c r="D47" s="104" t="str">
        <f t="shared" si="1"/>
        <v>Blue</v>
      </c>
    </row>
    <row r="48" spans="1:4" x14ac:dyDescent="0.3">
      <c r="A48" t="s">
        <v>112</v>
      </c>
      <c r="B48" s="1" t="s">
        <v>354</v>
      </c>
      <c r="C48">
        <v>10</v>
      </c>
      <c r="D48" s="104" t="str">
        <f t="shared" si="1"/>
        <v>Blue</v>
      </c>
    </row>
    <row r="49" spans="1:4" x14ac:dyDescent="0.3">
      <c r="A49" t="s">
        <v>198</v>
      </c>
      <c r="B49" s="1" t="s">
        <v>354</v>
      </c>
      <c r="C49">
        <v>10</v>
      </c>
      <c r="D49" s="104" t="str">
        <f t="shared" si="1"/>
        <v>Blue</v>
      </c>
    </row>
    <row r="50" spans="1:4" x14ac:dyDescent="0.3">
      <c r="A50" t="s">
        <v>67</v>
      </c>
      <c r="B50" s="1" t="s">
        <v>1368</v>
      </c>
      <c r="C50">
        <v>8</v>
      </c>
      <c r="D50" s="104" t="str">
        <f t="shared" si="1"/>
        <v>Green</v>
      </c>
    </row>
    <row r="51" spans="1:4" x14ac:dyDescent="0.3">
      <c r="A51" t="s">
        <v>13</v>
      </c>
      <c r="B51" s="1" t="s">
        <v>355</v>
      </c>
      <c r="C51">
        <v>11</v>
      </c>
      <c r="D51" s="104" t="str">
        <f t="shared" si="1"/>
        <v>Blue</v>
      </c>
    </row>
    <row r="52" spans="1:4" x14ac:dyDescent="0.3">
      <c r="A52" t="s">
        <v>366</v>
      </c>
      <c r="B52" s="26" t="s">
        <v>1586</v>
      </c>
      <c r="C52">
        <v>7</v>
      </c>
      <c r="D52" s="104" t="str">
        <f t="shared" si="1"/>
        <v>Green</v>
      </c>
    </row>
    <row r="53" spans="1:4" x14ac:dyDescent="0.3">
      <c r="A53" t="s">
        <v>251</v>
      </c>
      <c r="B53" s="1" t="s">
        <v>355</v>
      </c>
      <c r="C53">
        <v>12</v>
      </c>
      <c r="D53" s="104" t="str">
        <f t="shared" si="1"/>
        <v>Blue</v>
      </c>
    </row>
    <row r="54" spans="1:4" x14ac:dyDescent="0.3">
      <c r="A54" t="s">
        <v>365</v>
      </c>
      <c r="B54" s="1" t="s">
        <v>354</v>
      </c>
      <c r="C54">
        <v>11</v>
      </c>
      <c r="D54" s="104" t="str">
        <f t="shared" si="1"/>
        <v>Blue</v>
      </c>
    </row>
    <row r="55" spans="1:4" x14ac:dyDescent="0.3">
      <c r="A55" t="s">
        <v>21</v>
      </c>
      <c r="B55" s="1" t="s">
        <v>1584</v>
      </c>
      <c r="C55">
        <v>12</v>
      </c>
      <c r="D55" s="104" t="str">
        <f t="shared" si="1"/>
        <v>Blue</v>
      </c>
    </row>
    <row r="56" spans="1:4" x14ac:dyDescent="0.3">
      <c r="A56" t="s">
        <v>595</v>
      </c>
      <c r="B56" s="1" t="s">
        <v>1583</v>
      </c>
      <c r="C56">
        <v>8</v>
      </c>
      <c r="D56" s="104" t="str">
        <f t="shared" si="1"/>
        <v>Green</v>
      </c>
    </row>
    <row r="57" spans="1:4" x14ac:dyDescent="0.3">
      <c r="A57" t="s">
        <v>1525</v>
      </c>
      <c r="B57" s="1" t="s">
        <v>1367</v>
      </c>
      <c r="C57">
        <v>6</v>
      </c>
      <c r="D57" s="104" t="str">
        <f t="shared" si="1"/>
        <v>Red</v>
      </c>
    </row>
    <row r="58" spans="1:4" x14ac:dyDescent="0.3">
      <c r="A58" t="s">
        <v>31</v>
      </c>
      <c r="B58" s="1" t="s">
        <v>1584</v>
      </c>
      <c r="C58">
        <v>12</v>
      </c>
      <c r="D58" s="104" t="str">
        <f t="shared" si="1"/>
        <v>Blue</v>
      </c>
    </row>
    <row r="59" spans="1:4" x14ac:dyDescent="0.3">
      <c r="A59" t="s">
        <v>34</v>
      </c>
      <c r="B59" s="1" t="s">
        <v>354</v>
      </c>
      <c r="C59">
        <v>10</v>
      </c>
      <c r="D59" s="104" t="str">
        <f t="shared" si="1"/>
        <v>Blue</v>
      </c>
    </row>
    <row r="60" spans="1:4" x14ac:dyDescent="0.3">
      <c r="A60" t="s">
        <v>1457</v>
      </c>
      <c r="B60" s="1" t="s">
        <v>1368</v>
      </c>
      <c r="C60">
        <v>6</v>
      </c>
      <c r="D60" s="104" t="str">
        <f t="shared" si="1"/>
        <v>Red</v>
      </c>
    </row>
    <row r="61" spans="1:4" x14ac:dyDescent="0.3">
      <c r="A61" t="s">
        <v>1059</v>
      </c>
      <c r="B61" s="1" t="s">
        <v>1368</v>
      </c>
      <c r="C61">
        <v>7</v>
      </c>
      <c r="D61" s="104" t="str">
        <f t="shared" si="1"/>
        <v>Green</v>
      </c>
    </row>
    <row r="62" spans="1:4" x14ac:dyDescent="0.3">
      <c r="A62" t="s">
        <v>618</v>
      </c>
      <c r="B62" s="1" t="s">
        <v>355</v>
      </c>
      <c r="C62">
        <v>9</v>
      </c>
      <c r="D62" s="104" t="str">
        <f t="shared" si="1"/>
        <v>Blue</v>
      </c>
    </row>
    <row r="63" spans="1:4" x14ac:dyDescent="0.3">
      <c r="A63" t="s">
        <v>77</v>
      </c>
      <c r="B63" s="1" t="s">
        <v>355</v>
      </c>
      <c r="C63">
        <v>12</v>
      </c>
      <c r="D63" s="104" t="str">
        <f t="shared" si="1"/>
        <v>Blue</v>
      </c>
    </row>
    <row r="64" spans="1:4" x14ac:dyDescent="0.3">
      <c r="A64" t="s">
        <v>11</v>
      </c>
      <c r="B64" s="1" t="s">
        <v>355</v>
      </c>
      <c r="C64">
        <v>10</v>
      </c>
      <c r="D64" s="104" t="str">
        <f t="shared" si="1"/>
        <v>Blue</v>
      </c>
    </row>
    <row r="65" spans="1:4" x14ac:dyDescent="0.3">
      <c r="A65" t="s">
        <v>1464</v>
      </c>
      <c r="B65" s="1" t="s">
        <v>1368</v>
      </c>
      <c r="C65">
        <v>6</v>
      </c>
      <c r="D65" s="104" t="str">
        <f t="shared" si="1"/>
        <v>Red</v>
      </c>
    </row>
    <row r="66" spans="1:4" x14ac:dyDescent="0.3">
      <c r="A66" t="s">
        <v>74</v>
      </c>
      <c r="B66" s="1" t="s">
        <v>354</v>
      </c>
      <c r="C66">
        <v>11</v>
      </c>
      <c r="D66" s="104" t="str">
        <f t="shared" si="1"/>
        <v>Blue</v>
      </c>
    </row>
    <row r="67" spans="1:4" x14ac:dyDescent="0.3">
      <c r="A67" t="s">
        <v>1468</v>
      </c>
      <c r="B67" s="1" t="s">
        <v>1583</v>
      </c>
      <c r="C67">
        <v>6</v>
      </c>
      <c r="D67" s="104" t="str">
        <f t="shared" si="1"/>
        <v>Red</v>
      </c>
    </row>
    <row r="68" spans="1:4" x14ac:dyDescent="0.3">
      <c r="A68" t="s">
        <v>379</v>
      </c>
      <c r="B68" s="1" t="s">
        <v>1367</v>
      </c>
      <c r="C68">
        <v>7</v>
      </c>
      <c r="D68" s="104" t="str">
        <f t="shared" ref="D68:D90" si="2">IF(OR(C68=5,C68=6),"Red",IF(OR(C68=7,C68=8),"Green","Blue"))</f>
        <v>Green</v>
      </c>
    </row>
    <row r="69" spans="1:4" x14ac:dyDescent="0.3">
      <c r="A69" t="s">
        <v>1382</v>
      </c>
      <c r="B69" s="1" t="s">
        <v>355</v>
      </c>
      <c r="C69">
        <v>9</v>
      </c>
      <c r="D69" s="104" t="str">
        <f t="shared" si="2"/>
        <v>Blue</v>
      </c>
    </row>
    <row r="70" spans="1:4" x14ac:dyDescent="0.3">
      <c r="A70" t="s">
        <v>118</v>
      </c>
      <c r="B70" s="1" t="s">
        <v>354</v>
      </c>
      <c r="C70">
        <v>11</v>
      </c>
      <c r="D70" s="104" t="str">
        <f t="shared" si="2"/>
        <v>Blue</v>
      </c>
    </row>
    <row r="71" spans="1:4" x14ac:dyDescent="0.3">
      <c r="A71" t="s">
        <v>81</v>
      </c>
      <c r="B71" s="1" t="s">
        <v>1584</v>
      </c>
      <c r="C71">
        <v>12</v>
      </c>
      <c r="D71" s="104" t="str">
        <f t="shared" si="2"/>
        <v>Blue</v>
      </c>
    </row>
    <row r="72" spans="1:4" x14ac:dyDescent="0.3">
      <c r="A72" t="s">
        <v>82</v>
      </c>
      <c r="B72" s="1" t="s">
        <v>354</v>
      </c>
      <c r="C72">
        <v>11</v>
      </c>
      <c r="D72" s="104" t="str">
        <f t="shared" si="2"/>
        <v>Blue</v>
      </c>
    </row>
    <row r="73" spans="1:4" x14ac:dyDescent="0.3">
      <c r="A73" t="s">
        <v>655</v>
      </c>
      <c r="B73" s="1" t="s">
        <v>1584</v>
      </c>
      <c r="C73">
        <v>12</v>
      </c>
      <c r="D73" s="104" t="str">
        <f t="shared" si="2"/>
        <v>Blue</v>
      </c>
    </row>
    <row r="74" spans="1:4" x14ac:dyDescent="0.3">
      <c r="A74" t="s">
        <v>416</v>
      </c>
      <c r="B74" s="1" t="s">
        <v>354</v>
      </c>
      <c r="C74">
        <v>9</v>
      </c>
      <c r="D74" s="104" t="str">
        <f t="shared" si="2"/>
        <v>Blue</v>
      </c>
    </row>
    <row r="75" spans="1:4" x14ac:dyDescent="0.3">
      <c r="A75" t="s">
        <v>109</v>
      </c>
      <c r="B75" s="1" t="s">
        <v>738</v>
      </c>
      <c r="C75">
        <v>8</v>
      </c>
      <c r="D75" s="104" t="str">
        <f t="shared" si="2"/>
        <v>Green</v>
      </c>
    </row>
    <row r="76" spans="1:4" x14ac:dyDescent="0.3">
      <c r="A76" t="s">
        <v>417</v>
      </c>
      <c r="B76" s="1" t="s">
        <v>354</v>
      </c>
      <c r="C76">
        <v>12</v>
      </c>
      <c r="D76" s="104" t="str">
        <f t="shared" si="2"/>
        <v>Blue</v>
      </c>
    </row>
    <row r="77" spans="1:4" x14ac:dyDescent="0.3">
      <c r="A77" t="s">
        <v>100</v>
      </c>
      <c r="B77" s="1" t="s">
        <v>1584</v>
      </c>
      <c r="C77">
        <v>12</v>
      </c>
      <c r="D77" s="104" t="str">
        <f t="shared" si="2"/>
        <v>Blue</v>
      </c>
    </row>
    <row r="78" spans="1:4" x14ac:dyDescent="0.3">
      <c r="A78" t="s">
        <v>664</v>
      </c>
      <c r="B78" s="1" t="s">
        <v>355</v>
      </c>
      <c r="C78">
        <v>9</v>
      </c>
      <c r="D78" s="104" t="str">
        <f t="shared" si="2"/>
        <v>Blue</v>
      </c>
    </row>
    <row r="79" spans="1:4" x14ac:dyDescent="0.3">
      <c r="A79" t="s">
        <v>343</v>
      </c>
      <c r="B79" s="1" t="s">
        <v>1583</v>
      </c>
      <c r="C79">
        <v>7</v>
      </c>
      <c r="D79" s="104" t="str">
        <f t="shared" si="2"/>
        <v>Green</v>
      </c>
    </row>
    <row r="80" spans="1:4" x14ac:dyDescent="0.3">
      <c r="A80" t="s">
        <v>238</v>
      </c>
      <c r="B80" s="1" t="s">
        <v>1584</v>
      </c>
      <c r="C80">
        <v>12</v>
      </c>
      <c r="D80" s="104" t="str">
        <f t="shared" si="2"/>
        <v>Blue</v>
      </c>
    </row>
    <row r="81" spans="1:4" x14ac:dyDescent="0.3">
      <c r="A81" t="s">
        <v>347</v>
      </c>
      <c r="B81" s="1" t="s">
        <v>1368</v>
      </c>
      <c r="C81">
        <v>7</v>
      </c>
      <c r="D81" s="104" t="str">
        <f t="shared" si="2"/>
        <v>Green</v>
      </c>
    </row>
    <row r="82" spans="1:4" x14ac:dyDescent="0.3">
      <c r="A82" t="s">
        <v>363</v>
      </c>
      <c r="B82" s="1" t="s">
        <v>1583</v>
      </c>
      <c r="C82">
        <v>8</v>
      </c>
      <c r="D82" s="104" t="str">
        <f t="shared" si="2"/>
        <v>Green</v>
      </c>
    </row>
    <row r="83" spans="1:4" x14ac:dyDescent="0.3">
      <c r="A83" t="s">
        <v>381</v>
      </c>
      <c r="B83" s="1" t="s">
        <v>1583</v>
      </c>
      <c r="C83">
        <v>7</v>
      </c>
      <c r="D83" s="104" t="str">
        <f t="shared" si="2"/>
        <v>Green</v>
      </c>
    </row>
    <row r="84" spans="1:4" x14ac:dyDescent="0.3">
      <c r="A84" t="s">
        <v>705</v>
      </c>
      <c r="B84" s="1" t="s">
        <v>1584</v>
      </c>
      <c r="C84">
        <v>12</v>
      </c>
      <c r="D84" s="104" t="str">
        <f t="shared" si="2"/>
        <v>Blue</v>
      </c>
    </row>
    <row r="85" spans="1:4" x14ac:dyDescent="0.3">
      <c r="A85" t="s">
        <v>369</v>
      </c>
      <c r="B85" s="1" t="s">
        <v>1584</v>
      </c>
      <c r="C85">
        <v>10</v>
      </c>
      <c r="D85" s="104" t="str">
        <f t="shared" si="2"/>
        <v>Blue</v>
      </c>
    </row>
    <row r="86" spans="1:4" x14ac:dyDescent="0.3">
      <c r="A86" t="s">
        <v>80</v>
      </c>
      <c r="B86" s="1" t="s">
        <v>1584</v>
      </c>
      <c r="C86">
        <v>8</v>
      </c>
      <c r="D86" s="104" t="str">
        <f t="shared" si="2"/>
        <v>Green</v>
      </c>
    </row>
    <row r="87" spans="1:4" x14ac:dyDescent="0.3">
      <c r="A87" t="s">
        <v>246</v>
      </c>
      <c r="B87" s="1" t="s">
        <v>1586</v>
      </c>
      <c r="C87">
        <v>11</v>
      </c>
      <c r="D87" s="104" t="str">
        <f t="shared" si="2"/>
        <v>Blue</v>
      </c>
    </row>
    <row r="88" spans="1:4" x14ac:dyDescent="0.3">
      <c r="A88" t="s">
        <v>1481</v>
      </c>
      <c r="B88" s="1" t="s">
        <v>354</v>
      </c>
      <c r="C88">
        <v>10</v>
      </c>
      <c r="D88" s="104" t="str">
        <f t="shared" si="2"/>
        <v>Blue</v>
      </c>
    </row>
    <row r="89" spans="1:4" x14ac:dyDescent="0.3">
      <c r="A89" t="s">
        <v>119</v>
      </c>
      <c r="B89" s="1" t="s">
        <v>355</v>
      </c>
      <c r="C89">
        <v>10</v>
      </c>
      <c r="D89" s="104" t="str">
        <f t="shared" si="2"/>
        <v>Blue</v>
      </c>
    </row>
    <row r="90" spans="1:4" x14ac:dyDescent="0.3">
      <c r="A90" t="s">
        <v>248</v>
      </c>
      <c r="B90" s="1" t="s">
        <v>1367</v>
      </c>
      <c r="C90">
        <v>8</v>
      </c>
      <c r="D90" s="104"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 Hayes</cp:lastModifiedBy>
  <cp:lastPrinted>2023-10-20T21:29:55Z</cp:lastPrinted>
  <dcterms:created xsi:type="dcterms:W3CDTF">2016-10-17T00:34:09Z</dcterms:created>
  <dcterms:modified xsi:type="dcterms:W3CDTF">2023-10-20T21:30:12Z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